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nadk\Desktop\STRATEGIJA 2021-2027\1. NERMINA AKCIONI PLAN 01.07.2021\2 AKCIONI PLAN 2022-2024\"/>
    </mc:Choice>
  </mc:AlternateContent>
  <bookViews>
    <workbookView xWindow="0" yWindow="0" windowWidth="15330" windowHeight="6705" firstSheet="1" activeTab="1"/>
  </bookViews>
  <sheets>
    <sheet name="List1" sheetId="9" state="hidden" r:id="rId1"/>
    <sheet name="AP Buzim 2022-24" sheetId="6" r:id="rId2"/>
    <sheet name="AP Ostali dokumenti" sheetId="8" r:id="rId3"/>
  </sheets>
  <definedNames>
    <definedName name="_xlnm._FilterDatabase" localSheetId="1" hidden="1">'AP Buzim 2022-24'!$A$3:$Q$17</definedName>
    <definedName name="_xlnm._FilterDatabase" localSheetId="2" hidden="1">'AP Ostali dokumenti'!$A$3:$Q$16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6" l="1"/>
  <c r="O15" i="6"/>
  <c r="O11" i="6"/>
  <c r="K14" i="6" l="1"/>
  <c r="J14" i="6"/>
  <c r="M38" i="6" l="1"/>
  <c r="M37" i="6" s="1"/>
  <c r="O33" i="6"/>
  <c r="N35" i="6"/>
  <c r="N33" i="6"/>
  <c r="N31" i="6"/>
  <c r="N28" i="6"/>
  <c r="N26" i="6"/>
  <c r="N22" i="6"/>
  <c r="N23" i="6"/>
  <c r="N7" i="6"/>
  <c r="N18" i="6"/>
  <c r="O18" i="6"/>
  <c r="N17" i="6"/>
  <c r="N16" i="6" s="1"/>
  <c r="M16" i="6"/>
  <c r="N12" i="6"/>
  <c r="O12" i="6"/>
  <c r="N14" i="6"/>
  <c r="O14" i="6"/>
  <c r="M14" i="6"/>
  <c r="M6" i="6"/>
  <c r="L8" i="6"/>
  <c r="L10" i="6"/>
  <c r="L13" i="6"/>
  <c r="L15" i="6"/>
  <c r="L19" i="6"/>
  <c r="L21" i="6"/>
  <c r="O21" i="6" s="1"/>
  <c r="O20" i="6" s="1"/>
  <c r="L24" i="6"/>
  <c r="L25" i="6"/>
  <c r="L27" i="6"/>
  <c r="O27" i="6" s="1"/>
  <c r="O26" i="6" s="1"/>
  <c r="L29" i="6"/>
  <c r="O29" i="6" s="1"/>
  <c r="O28" i="6" s="1"/>
  <c r="L32" i="6"/>
  <c r="O32" i="6" s="1"/>
  <c r="O31" i="6" s="1"/>
  <c r="L34" i="6"/>
  <c r="O34" i="6" s="1"/>
  <c r="L36" i="6"/>
  <c r="O36" i="6" s="1"/>
  <c r="O35" i="6" s="1"/>
  <c r="L40" i="6"/>
  <c r="O40" i="6" s="1"/>
  <c r="O39" i="6" s="1"/>
  <c r="L42" i="6"/>
  <c r="O42" i="6" s="1"/>
  <c r="O41" i="6" s="1"/>
  <c r="L45" i="6"/>
  <c r="O45" i="6" s="1"/>
  <c r="O44" i="6" s="1"/>
  <c r="L47" i="6"/>
  <c r="I46" i="6"/>
  <c r="I28" i="6"/>
  <c r="I23" i="6"/>
  <c r="I22" i="6" s="1"/>
  <c r="J7" i="6"/>
  <c r="I14" i="6"/>
  <c r="O47" i="6"/>
  <c r="O46" i="6" s="1"/>
  <c r="N46" i="6"/>
  <c r="M46" i="6"/>
  <c r="K46" i="6"/>
  <c r="L46" i="6" s="1"/>
  <c r="J46" i="6"/>
  <c r="N44" i="6"/>
  <c r="M44" i="6"/>
  <c r="K44" i="6"/>
  <c r="J44" i="6"/>
  <c r="I44" i="6"/>
  <c r="I43" i="6" s="1"/>
  <c r="N41" i="6"/>
  <c r="M41" i="6"/>
  <c r="K41" i="6"/>
  <c r="J41" i="6"/>
  <c r="I41" i="6"/>
  <c r="N39" i="6"/>
  <c r="M39" i="6"/>
  <c r="K39" i="6"/>
  <c r="J39" i="6"/>
  <c r="J38" i="6" s="1"/>
  <c r="I39" i="6"/>
  <c r="L39" i="6" s="1"/>
  <c r="N30" i="6"/>
  <c r="K35" i="6"/>
  <c r="J35" i="6"/>
  <c r="I35" i="6"/>
  <c r="M33" i="6"/>
  <c r="K33" i="6"/>
  <c r="J33" i="6"/>
  <c r="I33" i="6"/>
  <c r="L33" i="6" s="1"/>
  <c r="M31" i="6"/>
  <c r="K31" i="6"/>
  <c r="J31" i="6"/>
  <c r="I31" i="6"/>
  <c r="L31" i="6" s="1"/>
  <c r="M28" i="6"/>
  <c r="K28" i="6"/>
  <c r="J28" i="6"/>
  <c r="M26" i="6"/>
  <c r="K26" i="6"/>
  <c r="J26" i="6"/>
  <c r="I26" i="6"/>
  <c r="O24" i="6"/>
  <c r="O23" i="6" s="1"/>
  <c r="M23" i="6"/>
  <c r="K23" i="6"/>
  <c r="J23" i="6"/>
  <c r="N20" i="6"/>
  <c r="M20" i="6"/>
  <c r="K20" i="6"/>
  <c r="J20" i="6"/>
  <c r="I20" i="6"/>
  <c r="M18" i="6"/>
  <c r="M17" i="6" s="1"/>
  <c r="K18" i="6"/>
  <c r="K17" i="6" s="1"/>
  <c r="J18" i="6"/>
  <c r="I18" i="6"/>
  <c r="K38" i="6" l="1"/>
  <c r="O38" i="6"/>
  <c r="L41" i="6"/>
  <c r="L35" i="6"/>
  <c r="O30" i="6"/>
  <c r="L28" i="6"/>
  <c r="O22" i="6"/>
  <c r="L26" i="6"/>
  <c r="L20" i="6"/>
  <c r="O17" i="6"/>
  <c r="O16" i="6" s="1"/>
  <c r="N38" i="6"/>
  <c r="N37" i="6" s="1"/>
  <c r="J22" i="6"/>
  <c r="L44" i="6"/>
  <c r="I38" i="6"/>
  <c r="L18" i="6"/>
  <c r="I17" i="6"/>
  <c r="J17" i="6"/>
  <c r="L23" i="6"/>
  <c r="J43" i="6"/>
  <c r="J37" i="6" s="1"/>
  <c r="N43" i="6"/>
  <c r="I30" i="6"/>
  <c r="K43" i="6"/>
  <c r="L43" i="6" s="1"/>
  <c r="O43" i="6"/>
  <c r="M22" i="6"/>
  <c r="M43" i="6"/>
  <c r="K22" i="6"/>
  <c r="K16" i="6" s="1"/>
  <c r="J30" i="6"/>
  <c r="K30" i="6"/>
  <c r="O37" i="6" l="1"/>
  <c r="K37" i="6"/>
  <c r="L38" i="6"/>
  <c r="I37" i="6"/>
  <c r="L22" i="6"/>
  <c r="J16" i="6"/>
  <c r="L17" i="6"/>
  <c r="I16" i="6"/>
  <c r="L37" i="6"/>
  <c r="L30" i="6"/>
  <c r="L16" i="6" l="1"/>
  <c r="L14" i="6"/>
  <c r="M12" i="6"/>
  <c r="M11" i="6" s="1"/>
  <c r="M5" i="6" s="1"/>
  <c r="M49" i="6" s="1"/>
  <c r="M35" i="6" s="1"/>
  <c r="M30" i="6" s="1"/>
  <c r="K12" i="6"/>
  <c r="J12" i="6"/>
  <c r="I12" i="6"/>
  <c r="O9" i="6"/>
  <c r="O6" i="6" s="1"/>
  <c r="N9" i="6"/>
  <c r="N6" i="6" s="1"/>
  <c r="N5" i="6" s="1"/>
  <c r="N49" i="6" s="1"/>
  <c r="M9" i="6"/>
  <c r="K9" i="6"/>
  <c r="J9" i="6"/>
  <c r="J6" i="6" s="1"/>
  <c r="I9" i="6"/>
  <c r="L9" i="6" s="1"/>
  <c r="O7" i="6"/>
  <c r="M7" i="6"/>
  <c r="K7" i="6"/>
  <c r="K6" i="6" s="1"/>
  <c r="I7" i="6"/>
  <c r="I11" i="6" l="1"/>
  <c r="I5" i="6" s="1"/>
  <c r="I49" i="6" s="1"/>
  <c r="L12" i="6"/>
  <c r="L7" i="6"/>
  <c r="I6" i="6"/>
  <c r="N11" i="6"/>
  <c r="J11" i="6"/>
  <c r="J5" i="6" s="1"/>
  <c r="J49" i="6" s="1"/>
  <c r="K11" i="6"/>
  <c r="K5" i="6" s="1"/>
  <c r="K49" i="6" s="1"/>
  <c r="O5" i="6"/>
  <c r="O49" i="6" s="1"/>
  <c r="L5" i="6" l="1"/>
  <c r="L49" i="6" s="1"/>
  <c r="L6" i="6"/>
  <c r="L11" i="6"/>
</calcChain>
</file>

<file path=xl/sharedStrings.xml><?xml version="1.0" encoding="utf-8"?>
<sst xmlns="http://schemas.openxmlformats.org/spreadsheetml/2006/main" count="209" uniqueCount="154">
  <si>
    <t>Smjernice "da/ne"</t>
  </si>
  <si>
    <t>Oznaka strateškog projekta</t>
  </si>
  <si>
    <t>Ako je projekat zamijenjen unijeti naziv novog projekta ili dodati novi projekat</t>
  </si>
  <si>
    <t xml:space="preserve">Obrazloženje za zamjenu i dodavanje novog projekta </t>
  </si>
  <si>
    <t xml:space="preserve">Nositelj </t>
  </si>
  <si>
    <t>Lokacija</t>
  </si>
  <si>
    <t>Planirani rezultati</t>
  </si>
  <si>
    <t>PLANIRANA SREDSTVA</t>
  </si>
  <si>
    <r>
      <t>202</t>
    </r>
    <r>
      <rPr>
        <b/>
        <i/>
        <sz val="11"/>
        <color rgb="FFFF0000"/>
        <rFont val="Calibri"/>
        <family val="2"/>
      </rPr>
      <t>X</t>
    </r>
  </si>
  <si>
    <r>
      <t>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.-20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</t>
    </r>
  </si>
  <si>
    <t xml:space="preserve">SREDSTVA IZ BUDŽETA/ PRORAČUNA </t>
  </si>
  <si>
    <t xml:space="preserve">KREDITNA SREDSTVA </t>
  </si>
  <si>
    <t>OSTALI VANJSKI IZVORI</t>
  </si>
  <si>
    <t>VANJSKI IZVOR (ime)</t>
  </si>
  <si>
    <t>x</t>
  </si>
  <si>
    <t>da</t>
  </si>
  <si>
    <t>ne</t>
  </si>
  <si>
    <t>Napomena:</t>
  </si>
  <si>
    <t>Pomoćna lista za akciono planiranje obaveza iz ostalih obavezujućih dokumenata koji nemaju karakter strateških dokumenata</t>
  </si>
  <si>
    <t>Naziv dokumenta/odgovorno ministarstvo / služba</t>
  </si>
  <si>
    <t>Vrijeme važenja</t>
  </si>
  <si>
    <t>Opis obaveze koja proizilazi iz dokumenta</t>
  </si>
  <si>
    <t>Način implementacije obaveze koja proizilazi iz dokumenta</t>
  </si>
  <si>
    <t>(interna lista za potrebe razvojnog tima)</t>
  </si>
  <si>
    <t>Npr.Sektorska strategija BiH u oblasti xxxxxx</t>
  </si>
  <si>
    <t>Npr. Preuzete obaveze po regionalnom programu za uvođenje anti koruptivnih politika na kantonalnom/ lokalnom nivou</t>
  </si>
  <si>
    <t xml:space="preserve">Npr. Preuzete obaveze po  programu za saniranje posljedica od pandemije Covid 19 u oblasti ruralnog turizma (projekat xxxxx, organizacija yyyy) </t>
  </si>
  <si>
    <t>Odnosi se na dokumete koji sadržavaju obaveze, aktivnosti/projekte ili politike za koje kanton/JLS sporazumom/ugovorom ili na drugi način preuzima obaveze provođenja kroz planove rada (a nisu već obuhvaćeni strateškim dokumentom)</t>
  </si>
  <si>
    <t>Strategija razvoja Općine Bužim 2021-2027</t>
  </si>
  <si>
    <t>SC: 1. Unapređenje tržišne orijentacije uz racionalno korištenje resursa</t>
  </si>
  <si>
    <t>Mjera 1.1.1.   Podsticanje ulaganja u prerađivačku industriju i poduzetništvo</t>
  </si>
  <si>
    <t>Općina Bužim, Služba za razvoj i poduzetništvo</t>
  </si>
  <si>
    <t>Bužim</t>
  </si>
  <si>
    <t xml:space="preserve"> 70% (Vlada USK i Ministarstvo industriju, energetiku i rudarstvo FBiH, Ministarstvo privrede FBiH) </t>
  </si>
  <si>
    <t xml:space="preserve">Prioritet 1.1. Efektuiranje potencijala za razvoj prerađivačke industrije, poduzetništva i turizma  </t>
  </si>
  <si>
    <t xml:space="preserve">1.1.1. Projekat Osnivanje poslovne zone </t>
  </si>
  <si>
    <t xml:space="preserve">Mjera 1.1.2.  Podrška razvoju turizma </t>
  </si>
  <si>
    <t>1.1.2.1. Projekat Poboljšanje ukupnog poslovnog turističkog ambijenta općine</t>
  </si>
  <si>
    <t>Stari grad Bužim, Izletište Svetinja</t>
  </si>
  <si>
    <t>povećanju ukupnih prihoda a između ostalih i prihoda lokalnih pružalaca usluga u turizmu. Takođe, povećaće se broj noćenja, broj đačkih ekskurzija koje posjete općinu Bužim što će doprinijeti poticanju ukupnog privrednog razvoja i kvaliteti života.</t>
  </si>
  <si>
    <t>vanjski izvori (UNDP – Via Dinarica, Federalno ministarstvo turizma, Ministarstvo privrede USK)</t>
  </si>
  <si>
    <t xml:space="preserve">Prioritet 1.2. Razvoj poljoprivrede  </t>
  </si>
  <si>
    <t>Mjera 1.2.1.  Jačanje kapaciteta udruženja poljoprivrednika i individualnih poljoprivrednih proizvođača</t>
  </si>
  <si>
    <r>
      <t>1.2.1.1.</t>
    </r>
    <r>
      <rPr>
        <sz val="10"/>
        <rFont val="Calibri"/>
        <family val="2"/>
      </rPr>
      <t xml:space="preserve"> Projekat finansijske podrške radi poticanja proizvodnje i podrške indidvidualnim poljoprivrednicima i  udruženjima poljoprivrednih proizvođača. </t>
    </r>
  </si>
  <si>
    <t>Mjera 1.2.2.  1.2.2. Intenziviranje poljoprivredne proizvodnje u oblastima voćarstva i povrtlarstva</t>
  </si>
  <si>
    <t>1.2.2.1.  Projekat Izgradnja „Zelene pijace“</t>
  </si>
  <si>
    <t xml:space="preserve">Realizacijom ove mjere doprinijeće se poboljšanju ukupnog stanja u oblasti poljoprovrede. </t>
  </si>
  <si>
    <t xml:space="preserve">Uređena zelena pijaca sa 10 štandova </t>
  </si>
  <si>
    <t>30% iz vanjskih izvora (Ministarstvo poljoprivrede USK i Ministarstvo poljoprivrede FBiH)</t>
  </si>
  <si>
    <t>1.1.1.</t>
  </si>
  <si>
    <t>1.1.2.1.</t>
  </si>
  <si>
    <t>1.2.1.1.</t>
  </si>
  <si>
    <t xml:space="preserve">Naziv strateškog dokumenta </t>
  </si>
  <si>
    <t>SC: 2. Poboljšati kvalitet života u lokalnoj zajednici</t>
  </si>
  <si>
    <t>Prioritet  2..1.Podizanje novih usluga zdravstvene i socijalne zaštite.</t>
  </si>
  <si>
    <t>Služba za opću upravu i društvene djelatnosti</t>
  </si>
  <si>
    <t xml:space="preserve">Bolja kadrovska i materijalno-tehnička opremljenost ZU      Stvaranje  uslove za kvalitetan rad doktora, odnosno medicinskog i nemedicinskog osoblja, </t>
  </si>
  <si>
    <t xml:space="preserve">Ostali izvori (90%):
• Budžet Unsko-sanskog kantona, 
• Budžet Federacije Bosne i Hercegovine i
• Međunarodni finansijeri i donatori (EU, UNDP, USAID i dr.)
Ostali izvori (90%):
• Budžet Unsko-sanskog kantona, 
• Budžet Federacije Bosne i Hercegovine i
• Međunarodni finansijeri i donatori (EU, UNDP, USAID i dr.)
</t>
  </si>
  <si>
    <t>Mjera   2.1.1. Poboljšanje materijalno-tehničke opremljenosti zdravstvenih ustanova</t>
  </si>
  <si>
    <t>Mjera   2.1.2. Unapređenje socijalne zaštite</t>
  </si>
  <si>
    <t xml:space="preserve"> Projekat : 2.1.2.1- organiziranje brige za starije i nemoćne</t>
  </si>
  <si>
    <t xml:space="preserve">Smanjenje socijalnih slučajeva, posebno onih koji su direktno vezani za korištenje materijalnih i novčanih davanja. </t>
  </si>
  <si>
    <t>Služba za opću upravu i društvene djelatnosti,Centar za socijalni rad</t>
  </si>
  <si>
    <t xml:space="preserve">Bužim </t>
  </si>
  <si>
    <t xml:space="preserve">Ostali izvori (70%):
• Budžet Unsko-sanskog kantona
• Budžet Federacije Bosne i Hercegovine
• Sredstva Fonda za zaštitu okoliša FBiH
• Međunarodni finansijeri i donatori (EU, UNDP, USAID i dr.)
</t>
  </si>
  <si>
    <t>Prioritet  2.2. Izgradnja kapaciteta za razvoj novih društvenih sadržaja</t>
  </si>
  <si>
    <t>Mjera: 2.2.1. Podrška programima za unapređenje položaja djece i mladih</t>
  </si>
  <si>
    <t xml:space="preserve"> Projekat 2.2.1.1. Izgradnja objekta dječijeg vrtića</t>
  </si>
  <si>
    <t xml:space="preserve"> Projekat 2.2.1.2. Izgradnja objekta za stanovanje mladih bračnih parova</t>
  </si>
  <si>
    <t xml:space="preserve">Općina Bužim- - Ju Centar za socijalni rad Bužim, Osnovne škole na području općine Bužim </t>
  </si>
  <si>
    <t xml:space="preserve">Izgrađen i stavljen u funkciju objekat dječijeg vrtića
Izgrađen i stavljenu funkciju objekat za stanovanje mladih bračnih parova
</t>
  </si>
  <si>
    <t xml:space="preserve">Budžet USK,  - Osnovne škole na području općine Bužim </t>
  </si>
  <si>
    <t xml:space="preserve"> Projekat: 2.1.1.1 - Rekonstrukciju objekta doma zdravlja i područnih ambulanti,</t>
  </si>
  <si>
    <t xml:space="preserve">Mjera 2.2.2.  Opremanje društvenih domova i stvaranje uslova za razvoj kulture </t>
  </si>
  <si>
    <t xml:space="preserve">2.2.2.1.  Projekat- Modernizacija kino sale JUCKSI Bužim; - Opremanje i sanacija objekata društvenih domova u mjesnim zajednicama. </t>
  </si>
  <si>
    <t xml:space="preserve">Omogućiti  aktivan društveni život na području općine Bužim a posebno u oblasti kulture.   </t>
  </si>
  <si>
    <t>Služba za prostorno uređenje geodetske i imovinsko pravne poslove i Služba za opću upravu i društvene djelatnosti</t>
  </si>
  <si>
    <t xml:space="preserve"> Budžet USK, - 40% eksterni izvori finansiranja (IOM, CPCD, Kraljevina Švedska u Bih, Vlada Švicarske u BiH i sl.)</t>
  </si>
  <si>
    <t>Mjera  2.2.3. Podrška za rad i djelovanje lokalnih organizacija civilnog društva</t>
  </si>
  <si>
    <t>2.2.3.4. Projekat - Adaptacija i modernizacija prostorija unutar kojih se nalaze udruženja.</t>
  </si>
  <si>
    <t xml:space="preserve">Ojačati  civilni sektor i poboljšati djelovanje i rad lokalnih organizacija civilnog društva. </t>
  </si>
  <si>
    <t xml:space="preserve"> Budžet USK 30% i - 40%  Delegacija EU u BiH, UNDP, CPCD</t>
  </si>
  <si>
    <t>Prioritet  2. 3. Unapređenje javnih usluga i izgradnja komunalne infrastrukture</t>
  </si>
  <si>
    <t>Mjera: 2.3.1. Izgradnja i modernizacija putne infrastrukture</t>
  </si>
  <si>
    <t>izgradnja kružnog toka na magistralnom putu Bužim-Velika Kladuša (mjesto Nanića dolina);</t>
  </si>
  <si>
    <t>Očekuje se da se izgradi i modernizuje preostali dio lokalnih saobraćajnica i nekategorisanih puteva.</t>
  </si>
  <si>
    <t xml:space="preserve">Služba za prostorno uređenje geodetske i imovinsko pravne poslove </t>
  </si>
  <si>
    <t>Mjera: 2.3.2.Proširenje usluga vodosnabdijevanja i kanalizacije</t>
  </si>
  <si>
    <t>2.3.2.1.Projekat Izgradnja dva dodatna rezervoara za poboljšanje vodosnabdijevanja</t>
  </si>
  <si>
    <t xml:space="preserve"> Budžet USK 30% I 40% (F BiH Ministarstvo vodoprivrede, Svjetska banka)</t>
  </si>
  <si>
    <t>Mjera: 2.3.3. Uvođenje novih javnih usluga i elektronske uprave</t>
  </si>
  <si>
    <t>2.3.3.1. Projekat - Uspostavljen funkcionalan novi server za organ uprave kojim bi bile uvezane sve službe i dokumentacija;</t>
  </si>
  <si>
    <t>• Budžet USK, • Budžet F B i H,• Međunarodni finansijeri i donatori (EU, UNDP, USAID i dr.)</t>
  </si>
  <si>
    <t>SC: 3. Smanjiti negativne uticaje na okoliš i zaštititi prirodne resurse i stanovništvo</t>
  </si>
  <si>
    <t>Prioritet  3.1. Smanjenje rizika od elementarnih nepogoda</t>
  </si>
  <si>
    <t>Mjera   3.1.1. Zaštita od poplava</t>
  </si>
  <si>
    <t>3.1.1.1. Projekat Regulacija vodotoka rijeke Bužimnice</t>
  </si>
  <si>
    <t>• Budžet USK, • Budžet F  B i H, • Sredstva Fonda za zaštitu okoliša FBiH, • Međunarodni finansijeri i donatori (EU, UNDP, USAID i dr.)</t>
  </si>
  <si>
    <t>Služba za prostorno uređenje, geodetske i imovinsko pravne poslove</t>
  </si>
  <si>
    <t>13 km vodotoka Bužimnice uređeno i zaštićeno od poplava</t>
  </si>
  <si>
    <t>Mjera  3.1.2. Izgradnja lokalnih kapaciteta za djelovanje u vanrednim situacijama i stanju elementarnih nepogoda</t>
  </si>
  <si>
    <t>Služba za civilnu zaštitu i vatrogastvo, Služba za prostorno uređenje, geodetske i imovinsko pravne poslove</t>
  </si>
  <si>
    <t xml:space="preserve">Smanjenjiti rizik od elementarnih nepogoda i drugih nesreća, </t>
  </si>
  <si>
    <t xml:space="preserve">  Budžet USK 30 %, 60% ostali (UNDP, Češka razvojna agencija i sl.) </t>
  </si>
  <si>
    <t xml:space="preserve">Prioritet  3.2.Upravljanje otpadom i promocija energetske efikasnosti </t>
  </si>
  <si>
    <t>Mjera 3.2.1.  Unaprjeđenje mjera za upravljanje otpadom</t>
  </si>
  <si>
    <t xml:space="preserve">3.2.1.1. Projekat -Sanacija i zatvaranje divljih deponija uz formiranje reciklažnog dvorišta i zelenih otoka </t>
  </si>
  <si>
    <t xml:space="preserve">zaštita okoliša i prirodnog naslijeđa. Povećanjem broja korisnika komunalnih usluga te izgradnjom  reciklažnog dvorišta </t>
  </si>
  <si>
    <t xml:space="preserve"> • Budžet USK, • Budžet F  B i H, • Sredstva Fonda za zaštitu okoliša FBiH, • Međunarodni finansijeri i donatori (EU, UNDP, USAID i dr.) </t>
  </si>
  <si>
    <t>Mjera  3.2.2.Podrška u primjeni energetsko efikasnih rješenja</t>
  </si>
  <si>
    <t xml:space="preserve">Smanjenje potrošnje električne energije, troškova održavanja i troškova električne energije  na godišnjem nivou. </t>
  </si>
  <si>
    <t>- Broj uspostavljenih poslovnih zona na području općine
- Broj privrednih subjekata koji imaju izgrađene prerađivačke kapacitete
- Broj registriranih poduzetnika u prerađivačkoj grani industrije
- Izrada promo brošure sa turističkim sadržajima općine Bužim</t>
  </si>
  <si>
    <t>ZBIRNO:</t>
  </si>
  <si>
    <t>2022.-2024.</t>
  </si>
  <si>
    <r>
      <t xml:space="preserve">ALAT ZA PRIPREMU AKCIONOG PLANA OPĆINE BUŽIM </t>
    </r>
    <r>
      <rPr>
        <b/>
        <sz val="22"/>
        <color rgb="FFFF0000"/>
        <rFont val="Calibri"/>
        <family val="2"/>
        <scheme val="minor"/>
      </rPr>
      <t xml:space="preserve">2022-2024 </t>
    </r>
    <r>
      <rPr>
        <b/>
        <sz val="22"/>
        <rFont val="Calibri"/>
        <family val="2"/>
        <charset val="238"/>
        <scheme val="minor"/>
      </rPr>
      <t>(PO PRISTUPU 1+2)</t>
    </r>
  </si>
  <si>
    <t>1.1.2.</t>
  </si>
  <si>
    <t>1.2.2.</t>
  </si>
  <si>
    <t>1.2.1.</t>
  </si>
  <si>
    <t>1.2.2.1.</t>
  </si>
  <si>
    <t>2.1.1.</t>
  </si>
  <si>
    <t>2.1.2.</t>
  </si>
  <si>
    <t>1.2.</t>
  </si>
  <si>
    <t>2.2.</t>
  </si>
  <si>
    <t>2.2.1.</t>
  </si>
  <si>
    <t>2.2.2.</t>
  </si>
  <si>
    <t>2.2.3.</t>
  </si>
  <si>
    <t>2. 3.</t>
  </si>
  <si>
    <t>2.3.1.</t>
  </si>
  <si>
    <t>2.3.2.</t>
  </si>
  <si>
    <t>2.3.2.1.</t>
  </si>
  <si>
    <t>2.3.3.</t>
  </si>
  <si>
    <t>2.3.3.1.</t>
  </si>
  <si>
    <t>3.</t>
  </si>
  <si>
    <t>3.1.</t>
  </si>
  <si>
    <t>3.1.1.</t>
  </si>
  <si>
    <t>3.1.1.1.</t>
  </si>
  <si>
    <t>3.1.2.</t>
  </si>
  <si>
    <t>3.2.</t>
  </si>
  <si>
    <t>3.2.1.</t>
  </si>
  <si>
    <t>3.2.2.</t>
  </si>
  <si>
    <t>1.1.1.1.</t>
  </si>
  <si>
    <t>1.1.</t>
  </si>
  <si>
    <t>2.1.</t>
  </si>
  <si>
    <t>2.1.1.,1.</t>
  </si>
  <si>
    <t>2.1.2.1.</t>
  </si>
  <si>
    <t>2.2.1.1.</t>
  </si>
  <si>
    <t xml:space="preserve">2.2.2.1.  </t>
  </si>
  <si>
    <t>2.2.3.4.</t>
  </si>
  <si>
    <t>2.3.1.1.</t>
  </si>
  <si>
    <t>3.1.2.1.</t>
  </si>
  <si>
    <t>3.1.2.1. Projekat - Povećanje efikasnosti djelovanja Vatrogasne službe i pripadnika civilne zaštite;</t>
  </si>
  <si>
    <t>3.2.1.1.</t>
  </si>
  <si>
    <t>3.2.2.1.</t>
  </si>
  <si>
    <t>3.2.2.1.Projekat - Utopljavanje javnih objekata prema principima mjera energetske efikasnosti.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</si>
</sst>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n"/>
  </numFmts>
  <fonts count="29" x14ac:knownFonts="1">
    <font>
      <sz val="11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2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0"/>
      <color rgb="FFFF0000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sz val="8.5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64" fontId="0" fillId="6" borderId="1" xfId="0" applyNumberFormat="1" applyFill="1" applyBorder="1" applyAlignment="1">
      <alignment horizontal="right" vertical="center" wrapText="1"/>
    </xf>
    <xf numFmtId="164" fontId="0" fillId="6" borderId="1" xfId="0" applyNumberForma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8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2" fillId="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wrapText="1"/>
    </xf>
    <xf numFmtId="0" fontId="23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wrapText="1"/>
    </xf>
    <xf numFmtId="164" fontId="2" fillId="5" borderId="1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164" fontId="24" fillId="0" borderId="1" xfId="0" applyNumberFormat="1" applyFont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wrapText="1"/>
    </xf>
    <xf numFmtId="164" fontId="24" fillId="5" borderId="1" xfId="0" applyNumberFormat="1" applyFont="1" applyFill="1" applyBorder="1" applyAlignment="1">
      <alignment horizontal="left" wrapText="1"/>
    </xf>
    <xf numFmtId="164" fontId="24" fillId="2" borderId="1" xfId="0" applyNumberFormat="1" applyFont="1" applyFill="1" applyBorder="1" applyAlignment="1">
      <alignment horizontal="left" wrapText="1"/>
    </xf>
    <xf numFmtId="164" fontId="24" fillId="0" borderId="1" xfId="0" applyNumberFormat="1" applyFont="1" applyBorder="1" applyAlignment="1">
      <alignment horizontal="left" wrapText="1"/>
    </xf>
    <xf numFmtId="164" fontId="25" fillId="3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0" fontId="11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 wrapText="1"/>
    </xf>
    <xf numFmtId="164" fontId="0" fillId="10" borderId="1" xfId="0" applyNumberFormat="1" applyFill="1" applyBorder="1" applyAlignment="1">
      <alignment horizontal="left" vertical="center" wrapText="1"/>
    </xf>
    <xf numFmtId="164" fontId="24" fillId="9" borderId="1" xfId="0" applyNumberFormat="1" applyFont="1" applyFill="1" applyBorder="1" applyAlignment="1">
      <alignment horizontal="left" vertical="center" wrapText="1"/>
    </xf>
    <xf numFmtId="164" fontId="2" fillId="9" borderId="1" xfId="0" applyNumberFormat="1" applyFont="1" applyFill="1" applyBorder="1" applyAlignment="1">
      <alignment horizontal="left" vertical="center" wrapText="1"/>
    </xf>
    <xf numFmtId="164" fontId="0" fillId="10" borderId="1" xfId="0" applyNumberFormat="1" applyFill="1" applyBorder="1" applyAlignment="1">
      <alignment horizontal="right" vertical="center" wrapText="1"/>
    </xf>
    <xf numFmtId="164" fontId="0" fillId="10" borderId="1" xfId="0" applyNumberFormat="1" applyFill="1" applyBorder="1" applyAlignment="1">
      <alignment horizontal="right" vertical="center"/>
    </xf>
    <xf numFmtId="3" fontId="2" fillId="9" borderId="1" xfId="0" applyNumberFormat="1" applyFont="1" applyFill="1" applyBorder="1" applyAlignment="1">
      <alignment horizontal="right" vertical="center"/>
    </xf>
    <xf numFmtId="0" fontId="22" fillId="10" borderId="1" xfId="0" applyFont="1" applyFill="1" applyBorder="1" applyAlignment="1">
      <alignment horizontal="left" vertical="center" wrapText="1"/>
    </xf>
    <xf numFmtId="0" fontId="2" fillId="9" borderId="0" xfId="0" applyFont="1" applyFill="1"/>
    <xf numFmtId="0" fontId="6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left" wrapText="1"/>
    </xf>
    <xf numFmtId="164" fontId="24" fillId="9" borderId="1" xfId="0" applyNumberFormat="1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164" fontId="7" fillId="9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6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right" wrapText="1"/>
    </xf>
    <xf numFmtId="0" fontId="27" fillId="0" borderId="0" xfId="0" applyFont="1"/>
    <xf numFmtId="164" fontId="24" fillId="4" borderId="1" xfId="0" applyNumberFormat="1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right" wrapText="1"/>
    </xf>
    <xf numFmtId="164" fontId="28" fillId="2" borderId="1" xfId="0" applyNumberFormat="1" applyFont="1" applyFill="1" applyBorder="1" applyAlignment="1">
      <alignment horizontal="right" wrapText="1"/>
    </xf>
    <xf numFmtId="0" fontId="24" fillId="0" borderId="0" xfId="0" applyFont="1" applyAlignment="1">
      <alignment wrapText="1"/>
    </xf>
    <xf numFmtId="0" fontId="24" fillId="0" borderId="0" xfId="0" applyFont="1"/>
    <xf numFmtId="0" fontId="9" fillId="11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left" wrapText="1"/>
    </xf>
    <xf numFmtId="164" fontId="25" fillId="11" borderId="1" xfId="0" applyNumberFormat="1" applyFont="1" applyFill="1" applyBorder="1" applyAlignment="1">
      <alignment horizontal="left" wrapText="1"/>
    </xf>
    <xf numFmtId="164" fontId="4" fillId="11" borderId="1" xfId="0" applyNumberFormat="1" applyFont="1" applyFill="1" applyBorder="1" applyAlignment="1">
      <alignment horizontal="right" wrapText="1"/>
    </xf>
    <xf numFmtId="0" fontId="23" fillId="11" borderId="1" xfId="0" applyFont="1" applyFill="1" applyBorder="1" applyAlignment="1">
      <alignment horizontal="left" wrapText="1"/>
    </xf>
    <xf numFmtId="0" fontId="5" fillId="11" borderId="0" xfId="0" applyFont="1" applyFill="1"/>
    <xf numFmtId="0" fontId="9" fillId="11" borderId="1" xfId="0" applyFont="1" applyFill="1" applyBorder="1" applyAlignment="1">
      <alignment horizontal="left" vertical="center" wrapText="1"/>
    </xf>
    <xf numFmtId="164" fontId="4" fillId="11" borderId="1" xfId="0" applyNumberFormat="1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16" fontId="4" fillId="3" borderId="1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E36" zoomScale="80" zoomScaleNormal="80" workbookViewId="0">
      <selection activeCell="M37" sqref="M37"/>
    </sheetView>
  </sheetViews>
  <sheetFormatPr defaultRowHeight="15" outlineLevelCol="1" x14ac:dyDescent="0.25"/>
  <cols>
    <col min="1" max="1" width="45.7109375" style="30" customWidth="1"/>
    <col min="2" max="2" width="12.28515625" style="31" customWidth="1" outlineLevel="1"/>
    <col min="3" max="3" width="12.28515625" style="31" customWidth="1"/>
    <col min="4" max="4" width="15.5703125" style="3" customWidth="1"/>
    <col min="5" max="5" width="12.7109375" style="3" customWidth="1"/>
    <col min="6" max="6" width="30.85546875" style="31" customWidth="1"/>
    <col min="7" max="7" width="14" style="31" customWidth="1"/>
    <col min="8" max="8" width="29.5703125" style="31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/>
      <c r="E1" s="53" t="s">
        <v>114</v>
      </c>
      <c r="F1" s="53"/>
      <c r="G1" s="53"/>
      <c r="H1" s="53"/>
    </row>
    <row r="2" spans="1:17" ht="15" customHeight="1" x14ac:dyDescent="0.25">
      <c r="A2" s="136" t="s">
        <v>52</v>
      </c>
      <c r="B2" s="137" t="s">
        <v>0</v>
      </c>
      <c r="C2" s="138" t="s">
        <v>1</v>
      </c>
      <c r="D2" s="134" t="s">
        <v>2</v>
      </c>
      <c r="E2" s="134" t="s">
        <v>3</v>
      </c>
      <c r="F2" s="134" t="s">
        <v>4</v>
      </c>
      <c r="G2" s="134" t="s">
        <v>5</v>
      </c>
      <c r="H2" s="134" t="s">
        <v>6</v>
      </c>
      <c r="I2" s="135" t="s">
        <v>7</v>
      </c>
      <c r="J2" s="135"/>
      <c r="K2" s="135"/>
      <c r="L2" s="135"/>
      <c r="M2" s="135"/>
      <c r="N2" s="135"/>
      <c r="O2" s="135"/>
      <c r="P2" s="135"/>
    </row>
    <row r="3" spans="1:17" s="5" customFormat="1" ht="45" x14ac:dyDescent="0.25">
      <c r="A3" s="136"/>
      <c r="B3" s="137"/>
      <c r="C3" s="138"/>
      <c r="D3" s="134"/>
      <c r="E3" s="134"/>
      <c r="F3" s="134"/>
      <c r="G3" s="134"/>
      <c r="H3" s="134"/>
      <c r="I3" s="61">
        <v>2022</v>
      </c>
      <c r="J3" s="61">
        <v>2023</v>
      </c>
      <c r="K3" s="61">
        <v>2024</v>
      </c>
      <c r="L3" s="61" t="s">
        <v>113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48" t="s">
        <v>28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s="127" customFormat="1" ht="24.95" customHeight="1" x14ac:dyDescent="0.25">
      <c r="A5" s="128" t="s">
        <v>29</v>
      </c>
      <c r="B5" s="121" t="s">
        <v>14</v>
      </c>
      <c r="C5" s="121"/>
      <c r="D5" s="122"/>
      <c r="E5" s="122"/>
      <c r="F5" s="129"/>
      <c r="G5" s="129"/>
      <c r="H5" s="129"/>
      <c r="I5" s="125">
        <f>I6+I11</f>
        <v>380713</v>
      </c>
      <c r="J5" s="125">
        <f t="shared" ref="J5:K5" si="0">J6+J11</f>
        <v>417713</v>
      </c>
      <c r="K5" s="125">
        <f t="shared" si="0"/>
        <v>308213</v>
      </c>
      <c r="L5" s="125">
        <f>SUM(I5:K5)</f>
        <v>1106639</v>
      </c>
      <c r="M5" s="125">
        <f>M6+M11</f>
        <v>745355</v>
      </c>
      <c r="N5" s="125">
        <f>N6+N11</f>
        <v>0</v>
      </c>
      <c r="O5" s="125">
        <f t="shared" ref="O5" si="1">O6+O11</f>
        <v>357284</v>
      </c>
      <c r="P5" s="130"/>
    </row>
    <row r="6" spans="1:17" ht="24.95" customHeight="1" x14ac:dyDescent="0.25">
      <c r="A6" s="57" t="s">
        <v>34</v>
      </c>
      <c r="B6" s="36" t="s">
        <v>14</v>
      </c>
      <c r="C6" s="36" t="s">
        <v>141</v>
      </c>
      <c r="D6" s="7"/>
      <c r="E6" s="7"/>
      <c r="F6" s="7"/>
      <c r="G6" s="7"/>
      <c r="H6" s="7"/>
      <c r="I6" s="8">
        <f>I7+I9</f>
        <v>161713</v>
      </c>
      <c r="J6" s="8">
        <f>J7+J9</f>
        <v>161713</v>
      </c>
      <c r="K6" s="8">
        <f t="shared" ref="K6" si="2">K7+K9</f>
        <v>161713</v>
      </c>
      <c r="L6" s="35">
        <f>SUM(I6:K6)</f>
        <v>485139</v>
      </c>
      <c r="M6" s="8">
        <f>M7+M9</f>
        <v>144855</v>
      </c>
      <c r="N6" s="8">
        <f t="shared" ref="N6:O6" si="3">N7+N9</f>
        <v>0</v>
      </c>
      <c r="O6" s="8">
        <f t="shared" si="3"/>
        <v>336284</v>
      </c>
      <c r="P6" s="36"/>
    </row>
    <row r="7" spans="1:17" ht="24.95" customHeight="1" x14ac:dyDescent="0.25">
      <c r="A7" s="58" t="s">
        <v>30</v>
      </c>
      <c r="B7" s="37"/>
      <c r="C7" s="37" t="s">
        <v>49</v>
      </c>
      <c r="D7" s="9"/>
      <c r="E7" s="9"/>
      <c r="F7" s="10"/>
      <c r="G7" s="10"/>
      <c r="H7" s="10"/>
      <c r="I7" s="11">
        <f>SUM(I8:I8)</f>
        <v>146000</v>
      </c>
      <c r="J7" s="11">
        <f>SUM(J8:J8)</f>
        <v>146000</v>
      </c>
      <c r="K7" s="11">
        <f>SUM(K8:K8)</f>
        <v>146000</v>
      </c>
      <c r="L7" s="35">
        <f t="shared" ref="L7:L47" si="4">SUM(I7:K7)</f>
        <v>438000</v>
      </c>
      <c r="M7" s="11">
        <f>SUM(M8:M8)</f>
        <v>132000</v>
      </c>
      <c r="N7" s="11">
        <f>SUM(N8:N8)</f>
        <v>0</v>
      </c>
      <c r="O7" s="11">
        <f>SUM(O8:O8)</f>
        <v>302000</v>
      </c>
      <c r="P7" s="38"/>
      <c r="Q7" s="12"/>
    </row>
    <row r="8" spans="1:17" ht="24.75" customHeight="1" x14ac:dyDescent="0.25">
      <c r="A8" s="59" t="s">
        <v>35</v>
      </c>
      <c r="B8" s="28" t="s">
        <v>15</v>
      </c>
      <c r="C8" s="28" t="s">
        <v>140</v>
      </c>
      <c r="D8" s="13"/>
      <c r="E8" s="14"/>
      <c r="F8" s="72" t="s">
        <v>31</v>
      </c>
      <c r="G8" s="82" t="s">
        <v>32</v>
      </c>
      <c r="H8" s="88" t="s">
        <v>111</v>
      </c>
      <c r="I8" s="17">
        <v>146000</v>
      </c>
      <c r="J8" s="17">
        <v>146000</v>
      </c>
      <c r="K8" s="17">
        <v>146000</v>
      </c>
      <c r="L8" s="35">
        <f t="shared" si="4"/>
        <v>438000</v>
      </c>
      <c r="M8" s="17">
        <v>132000</v>
      </c>
      <c r="N8" s="17">
        <v>0</v>
      </c>
      <c r="O8" s="17">
        <v>302000</v>
      </c>
      <c r="P8" s="65" t="s">
        <v>33</v>
      </c>
      <c r="Q8" s="12"/>
    </row>
    <row r="9" spans="1:17" ht="24.95" customHeight="1" x14ac:dyDescent="0.25">
      <c r="A9" s="58" t="s">
        <v>36</v>
      </c>
      <c r="B9" s="37" t="s">
        <v>14</v>
      </c>
      <c r="C9" s="37" t="s">
        <v>115</v>
      </c>
      <c r="D9" s="9"/>
      <c r="E9" s="9"/>
      <c r="F9" s="73"/>
      <c r="G9" s="83"/>
      <c r="H9" s="73"/>
      <c r="I9" s="20">
        <f>SUM(I10:I10)</f>
        <v>15713</v>
      </c>
      <c r="J9" s="20">
        <f>SUM(J10:J10)</f>
        <v>15713</v>
      </c>
      <c r="K9" s="11">
        <f>SUM(K10:K10)</f>
        <v>15713</v>
      </c>
      <c r="L9" s="35">
        <f t="shared" si="4"/>
        <v>47139</v>
      </c>
      <c r="M9" s="11">
        <f>SUM(M10:M10)</f>
        <v>12855</v>
      </c>
      <c r="N9" s="11">
        <f>SUM(N10:N10)</f>
        <v>0</v>
      </c>
      <c r="O9" s="11">
        <f>SUM(O10:O10)</f>
        <v>34284</v>
      </c>
      <c r="P9" s="66"/>
      <c r="Q9" s="12"/>
    </row>
    <row r="10" spans="1:17" s="22" customFormat="1" ht="24.95" customHeight="1" x14ac:dyDescent="0.25">
      <c r="A10" s="59" t="s">
        <v>37</v>
      </c>
      <c r="B10" s="32" t="s">
        <v>16</v>
      </c>
      <c r="C10" s="32" t="s">
        <v>50</v>
      </c>
      <c r="D10" s="21"/>
      <c r="E10" s="21"/>
      <c r="F10" s="74" t="s">
        <v>31</v>
      </c>
      <c r="G10" s="84" t="s">
        <v>38</v>
      </c>
      <c r="H10" s="80" t="s">
        <v>39</v>
      </c>
      <c r="I10" s="40">
        <v>15713</v>
      </c>
      <c r="J10" s="40">
        <v>15713</v>
      </c>
      <c r="K10" s="40">
        <v>15713</v>
      </c>
      <c r="L10" s="35">
        <f t="shared" si="4"/>
        <v>47139</v>
      </c>
      <c r="M10" s="41">
        <v>12855</v>
      </c>
      <c r="N10" s="41">
        <v>0</v>
      </c>
      <c r="O10" s="41">
        <v>34284</v>
      </c>
      <c r="P10" s="67" t="s">
        <v>40</v>
      </c>
      <c r="Q10" s="23"/>
    </row>
    <row r="11" spans="1:17" ht="24.95" customHeight="1" x14ac:dyDescent="0.25">
      <c r="A11" s="56" t="s">
        <v>41</v>
      </c>
      <c r="B11" s="34" t="s">
        <v>14</v>
      </c>
      <c r="C11" s="34" t="s">
        <v>121</v>
      </c>
      <c r="D11" s="24"/>
      <c r="E11" s="24"/>
      <c r="F11" s="75"/>
      <c r="G11" s="85"/>
      <c r="H11" s="75"/>
      <c r="I11" s="25">
        <f>I12+I14</f>
        <v>219000</v>
      </c>
      <c r="J11" s="25">
        <f>SUM(J12,J14)</f>
        <v>256000</v>
      </c>
      <c r="K11" s="25">
        <f>SUM(K12,K14)</f>
        <v>146500</v>
      </c>
      <c r="L11" s="35">
        <f t="shared" si="4"/>
        <v>621500</v>
      </c>
      <c r="M11" s="25">
        <f>M12+M14</f>
        <v>600500</v>
      </c>
      <c r="N11" s="25">
        <f>SUM(N12,N14)</f>
        <v>0</v>
      </c>
      <c r="O11" s="25">
        <f>SUM(L11-M11)</f>
        <v>21000</v>
      </c>
      <c r="P11" s="68"/>
    </row>
    <row r="12" spans="1:17" ht="24.95" customHeight="1" x14ac:dyDescent="0.25">
      <c r="A12" s="58" t="s">
        <v>42</v>
      </c>
      <c r="B12" s="37" t="s">
        <v>14</v>
      </c>
      <c r="C12" s="37" t="s">
        <v>117</v>
      </c>
      <c r="D12" s="9"/>
      <c r="E12" s="9"/>
      <c r="F12" s="73"/>
      <c r="G12" s="83"/>
      <c r="H12" s="73"/>
      <c r="I12" s="11">
        <f>SUM(I13:I13)</f>
        <v>175000</v>
      </c>
      <c r="J12" s="11">
        <f>SUM(J13:J13)</f>
        <v>200000</v>
      </c>
      <c r="K12" s="11">
        <f>SUM(K13:K13)</f>
        <v>112500</v>
      </c>
      <c r="L12" s="35">
        <f t="shared" si="4"/>
        <v>487500</v>
      </c>
      <c r="M12" s="11">
        <f>SUM(M13:M13)</f>
        <v>487500</v>
      </c>
      <c r="N12" s="11">
        <f t="shared" ref="N12:O12" si="5">SUM(N13:N13)</f>
        <v>0</v>
      </c>
      <c r="O12" s="11">
        <f t="shared" si="5"/>
        <v>0</v>
      </c>
      <c r="P12" s="66"/>
    </row>
    <row r="13" spans="1:17" ht="24.95" customHeight="1" x14ac:dyDescent="0.25">
      <c r="A13" s="59" t="s">
        <v>43</v>
      </c>
      <c r="B13" s="28" t="s">
        <v>16</v>
      </c>
      <c r="C13" s="51" t="s">
        <v>51</v>
      </c>
      <c r="D13" s="14"/>
      <c r="E13" s="14"/>
      <c r="F13" s="76" t="s">
        <v>31</v>
      </c>
      <c r="G13" s="86" t="s">
        <v>32</v>
      </c>
      <c r="H13" s="76" t="s">
        <v>46</v>
      </c>
      <c r="I13" s="17">
        <v>175000</v>
      </c>
      <c r="J13" s="17">
        <v>200000</v>
      </c>
      <c r="K13" s="17">
        <v>112500</v>
      </c>
      <c r="L13" s="35">
        <f t="shared" si="4"/>
        <v>487500</v>
      </c>
      <c r="M13" s="17">
        <v>487500</v>
      </c>
      <c r="N13" s="17"/>
      <c r="O13" s="17"/>
      <c r="P13" s="65"/>
    </row>
    <row r="14" spans="1:17" ht="24.95" customHeight="1" x14ac:dyDescent="0.25">
      <c r="A14" s="58" t="s">
        <v>44</v>
      </c>
      <c r="B14" s="37" t="s">
        <v>14</v>
      </c>
      <c r="C14" s="37" t="s">
        <v>116</v>
      </c>
      <c r="D14" s="9"/>
      <c r="E14" s="9"/>
      <c r="F14" s="73"/>
      <c r="G14" s="83"/>
      <c r="H14" s="73"/>
      <c r="I14" s="11">
        <f>I15</f>
        <v>44000</v>
      </c>
      <c r="J14" s="11">
        <f>J15</f>
        <v>56000</v>
      </c>
      <c r="K14" s="11">
        <f>K15</f>
        <v>34000</v>
      </c>
      <c r="L14" s="35">
        <f t="shared" si="4"/>
        <v>134000</v>
      </c>
      <c r="M14" s="11">
        <f>M15</f>
        <v>113000</v>
      </c>
      <c r="N14" s="11">
        <f t="shared" ref="N14:O14" si="6">N15</f>
        <v>0</v>
      </c>
      <c r="O14" s="11">
        <f t="shared" si="6"/>
        <v>21000</v>
      </c>
      <c r="P14" s="66"/>
    </row>
    <row r="15" spans="1:17" s="6" customFormat="1" ht="24.95" customHeight="1" x14ac:dyDescent="0.25">
      <c r="A15" s="59" t="s">
        <v>45</v>
      </c>
      <c r="B15" s="28" t="s">
        <v>16</v>
      </c>
      <c r="C15" s="28" t="s">
        <v>118</v>
      </c>
      <c r="D15" s="39"/>
      <c r="E15" s="26"/>
      <c r="F15" s="77" t="s">
        <v>31</v>
      </c>
      <c r="G15" s="77" t="s">
        <v>32</v>
      </c>
      <c r="H15" s="77" t="s">
        <v>47</v>
      </c>
      <c r="I15" s="27">
        <v>44000</v>
      </c>
      <c r="J15" s="27">
        <v>56000</v>
      </c>
      <c r="K15" s="27">
        <v>34000</v>
      </c>
      <c r="L15" s="35">
        <f t="shared" si="4"/>
        <v>134000</v>
      </c>
      <c r="M15" s="27">
        <v>113000</v>
      </c>
      <c r="N15" s="27">
        <v>0</v>
      </c>
      <c r="O15" s="27">
        <f>SUM(L15-M15)</f>
        <v>21000</v>
      </c>
      <c r="P15" s="65" t="s">
        <v>48</v>
      </c>
    </row>
    <row r="16" spans="1:17" s="127" customFormat="1" ht="24.95" customHeight="1" x14ac:dyDescent="0.25">
      <c r="A16" s="120" t="s">
        <v>53</v>
      </c>
      <c r="B16" s="121" t="s">
        <v>14</v>
      </c>
      <c r="C16" s="121"/>
      <c r="D16" s="122"/>
      <c r="E16" s="122"/>
      <c r="F16" s="123"/>
      <c r="G16" s="124"/>
      <c r="H16" s="123"/>
      <c r="I16" s="125">
        <f>SUM(I17,I22,I30)</f>
        <v>1696000</v>
      </c>
      <c r="J16" s="125">
        <f>SUM(J17,J22,J30)</f>
        <v>1902000</v>
      </c>
      <c r="K16" s="125">
        <f>SUM(K17,K22,K30)</f>
        <v>1460250</v>
      </c>
      <c r="L16" s="125">
        <f t="shared" si="4"/>
        <v>5058250</v>
      </c>
      <c r="M16" s="125">
        <f>M17+M20</f>
        <v>66000</v>
      </c>
      <c r="N16" s="125">
        <f t="shared" ref="N16:O16" si="7">N17+N20</f>
        <v>0</v>
      </c>
      <c r="O16" s="125">
        <f t="shared" si="7"/>
        <v>416250</v>
      </c>
      <c r="P16" s="126"/>
    </row>
    <row r="17" spans="1:17" ht="24.95" customHeight="1" x14ac:dyDescent="0.25">
      <c r="A17" s="44" t="s">
        <v>54</v>
      </c>
      <c r="B17" s="36" t="s">
        <v>14</v>
      </c>
      <c r="C17" s="141" t="s">
        <v>142</v>
      </c>
      <c r="D17" s="7"/>
      <c r="E17" s="7"/>
      <c r="F17" s="78"/>
      <c r="G17" s="87"/>
      <c r="H17" s="78"/>
      <c r="I17" s="8">
        <f>I18+I20</f>
        <v>140000</v>
      </c>
      <c r="J17" s="8">
        <f>SUM(J18,J20)</f>
        <v>149000</v>
      </c>
      <c r="K17" s="8">
        <f>SUM(K18,K20)</f>
        <v>131250</v>
      </c>
      <c r="L17" s="35">
        <f t="shared" si="4"/>
        <v>420250</v>
      </c>
      <c r="M17" s="8">
        <f>SUM(M18,M20)</f>
        <v>48000</v>
      </c>
      <c r="N17" s="8">
        <f t="shared" ref="N17:O17" si="8">SUM(N18,N20)</f>
        <v>0</v>
      </c>
      <c r="O17" s="8">
        <f t="shared" si="8"/>
        <v>372250</v>
      </c>
      <c r="P17" s="70"/>
    </row>
    <row r="18" spans="1:17" ht="24.95" customHeight="1" x14ac:dyDescent="0.25">
      <c r="A18" s="45" t="s">
        <v>58</v>
      </c>
      <c r="B18" s="37"/>
      <c r="C18" s="37" t="s">
        <v>119</v>
      </c>
      <c r="D18" s="9"/>
      <c r="E18" s="9"/>
      <c r="F18" s="73"/>
      <c r="G18" s="83"/>
      <c r="H18" s="73"/>
      <c r="I18" s="11">
        <f>SUM(I19:I19)</f>
        <v>120000</v>
      </c>
      <c r="J18" s="11">
        <f>SUM(J19:J19)</f>
        <v>127000</v>
      </c>
      <c r="K18" s="11">
        <f>SUM(K19:K19)</f>
        <v>111250</v>
      </c>
      <c r="L18" s="35">
        <f t="shared" si="4"/>
        <v>358250</v>
      </c>
      <c r="M18" s="11">
        <f>SUM(M19:M19)</f>
        <v>30000</v>
      </c>
      <c r="N18" s="11">
        <f t="shared" ref="N18:O18" si="9">SUM(N19:N19)</f>
        <v>0</v>
      </c>
      <c r="O18" s="11">
        <f t="shared" si="9"/>
        <v>328250</v>
      </c>
      <c r="P18" s="66"/>
      <c r="Q18" s="12"/>
    </row>
    <row r="19" spans="1:17" ht="24.95" customHeight="1" x14ac:dyDescent="0.25">
      <c r="A19" s="46" t="s">
        <v>72</v>
      </c>
      <c r="B19" s="28" t="s">
        <v>15</v>
      </c>
      <c r="C19" s="28" t="s">
        <v>143</v>
      </c>
      <c r="D19" s="13"/>
      <c r="E19" s="14"/>
      <c r="F19" s="72" t="s">
        <v>55</v>
      </c>
      <c r="G19" s="82" t="s">
        <v>32</v>
      </c>
      <c r="H19" s="79" t="s">
        <v>56</v>
      </c>
      <c r="I19" s="17">
        <v>120000</v>
      </c>
      <c r="J19" s="17">
        <v>127000</v>
      </c>
      <c r="K19" s="17">
        <v>111250</v>
      </c>
      <c r="L19" s="35">
        <f t="shared" si="4"/>
        <v>358250</v>
      </c>
      <c r="M19" s="17">
        <v>30000</v>
      </c>
      <c r="N19" s="17"/>
      <c r="O19" s="17">
        <f>SUM(L19-M19)</f>
        <v>328250</v>
      </c>
      <c r="P19" s="65" t="s">
        <v>57</v>
      </c>
      <c r="Q19" s="12"/>
    </row>
    <row r="20" spans="1:17" ht="24.95" customHeight="1" x14ac:dyDescent="0.25">
      <c r="A20" s="45" t="s">
        <v>59</v>
      </c>
      <c r="B20" s="37" t="s">
        <v>14</v>
      </c>
      <c r="C20" s="37" t="s">
        <v>120</v>
      </c>
      <c r="D20" s="9"/>
      <c r="E20" s="9"/>
      <c r="F20" s="73"/>
      <c r="G20" s="83"/>
      <c r="H20" s="73"/>
      <c r="I20" s="20">
        <f>SUM(I21:I21)</f>
        <v>20000</v>
      </c>
      <c r="J20" s="20">
        <f>SUM(J21:J21)</f>
        <v>22000</v>
      </c>
      <c r="K20" s="11">
        <f>SUM(K21:K21)</f>
        <v>20000</v>
      </c>
      <c r="L20" s="35">
        <f t="shared" si="4"/>
        <v>62000</v>
      </c>
      <c r="M20" s="11">
        <f>SUM(M21:M21)</f>
        <v>18000</v>
      </c>
      <c r="N20" s="11">
        <f>SUM(N21:N21)</f>
        <v>0</v>
      </c>
      <c r="O20" s="11">
        <f>SUM(O21:O21)</f>
        <v>44000</v>
      </c>
      <c r="P20" s="66"/>
      <c r="Q20" s="12"/>
    </row>
    <row r="21" spans="1:17" s="22" customFormat="1" ht="24.95" customHeight="1" x14ac:dyDescent="0.25">
      <c r="A21" s="46" t="s">
        <v>60</v>
      </c>
      <c r="B21" s="32" t="s">
        <v>16</v>
      </c>
      <c r="C21" s="32" t="s">
        <v>144</v>
      </c>
      <c r="D21" s="21"/>
      <c r="E21" s="21"/>
      <c r="F21" s="74" t="s">
        <v>62</v>
      </c>
      <c r="G21" s="84" t="s">
        <v>63</v>
      </c>
      <c r="H21" s="80" t="s">
        <v>61</v>
      </c>
      <c r="I21" s="40">
        <v>20000</v>
      </c>
      <c r="J21" s="40">
        <v>22000</v>
      </c>
      <c r="K21" s="40">
        <v>20000</v>
      </c>
      <c r="L21" s="35">
        <f t="shared" si="4"/>
        <v>62000</v>
      </c>
      <c r="M21" s="41">
        <v>18000</v>
      </c>
      <c r="N21" s="41"/>
      <c r="O21" s="89">
        <f>SUM(L21-M21)</f>
        <v>44000</v>
      </c>
      <c r="P21" s="64" t="s">
        <v>64</v>
      </c>
      <c r="Q21" s="23"/>
    </row>
    <row r="22" spans="1:17" ht="24.95" customHeight="1" x14ac:dyDescent="0.25">
      <c r="A22" s="43" t="s">
        <v>65</v>
      </c>
      <c r="B22" s="34" t="s">
        <v>14</v>
      </c>
      <c r="C22" s="34" t="s">
        <v>122</v>
      </c>
      <c r="D22" s="24"/>
      <c r="E22" s="24"/>
      <c r="F22" s="75"/>
      <c r="G22" s="85"/>
      <c r="H22" s="75"/>
      <c r="I22" s="25">
        <f>SUM(I23,I26,I28)</f>
        <v>331000</v>
      </c>
      <c r="J22" s="25">
        <f>SUM(J23,J26,J28)</f>
        <v>348000</v>
      </c>
      <c r="K22" s="25">
        <f>SUM(K23,K26,K28)</f>
        <v>329000</v>
      </c>
      <c r="L22" s="35">
        <f t="shared" si="4"/>
        <v>1008000</v>
      </c>
      <c r="M22" s="25">
        <f>SUM(M23,M26,M28)</f>
        <v>301000</v>
      </c>
      <c r="N22" s="25">
        <f>N23+N26+N28</f>
        <v>0</v>
      </c>
      <c r="O22" s="25">
        <f t="shared" ref="O22" si="10">SUM(O23,O26,O28)</f>
        <v>707000</v>
      </c>
      <c r="P22" s="68"/>
    </row>
    <row r="23" spans="1:17" ht="24.95" customHeight="1" x14ac:dyDescent="0.25">
      <c r="A23" s="45" t="s">
        <v>66</v>
      </c>
      <c r="B23" s="37" t="s">
        <v>14</v>
      </c>
      <c r="C23" s="37" t="s">
        <v>123</v>
      </c>
      <c r="D23" s="9"/>
      <c r="E23" s="9"/>
      <c r="F23" s="73"/>
      <c r="G23" s="83"/>
      <c r="H23" s="73"/>
      <c r="I23" s="11">
        <f>SUM(I24:I25)</f>
        <v>169000</v>
      </c>
      <c r="J23" s="11">
        <f>SUM(J24:J25)</f>
        <v>174000</v>
      </c>
      <c r="K23" s="11">
        <f>SUM(K24:K25)</f>
        <v>168000</v>
      </c>
      <c r="L23" s="35">
        <f t="shared" si="4"/>
        <v>511000</v>
      </c>
      <c r="M23" s="11">
        <f>SUM(M24:M25)</f>
        <v>154000</v>
      </c>
      <c r="N23" s="11">
        <f>SUM(N24:N25)</f>
        <v>0</v>
      </c>
      <c r="O23" s="11">
        <f>SUM(O24:O25)</f>
        <v>357000</v>
      </c>
      <c r="P23" s="66"/>
    </row>
    <row r="24" spans="1:17" ht="24.95" customHeight="1" x14ac:dyDescent="0.25">
      <c r="A24" s="46" t="s">
        <v>67</v>
      </c>
      <c r="B24" s="28" t="s">
        <v>16</v>
      </c>
      <c r="C24" s="51" t="s">
        <v>145</v>
      </c>
      <c r="D24" s="14"/>
      <c r="E24" s="14"/>
      <c r="F24" s="76" t="s">
        <v>69</v>
      </c>
      <c r="G24" s="86" t="s">
        <v>32</v>
      </c>
      <c r="H24" s="76" t="s">
        <v>70</v>
      </c>
      <c r="I24" s="17">
        <v>169000</v>
      </c>
      <c r="J24" s="17">
        <v>174000</v>
      </c>
      <c r="K24" s="17">
        <v>168000</v>
      </c>
      <c r="L24" s="35">
        <f t="shared" si="4"/>
        <v>511000</v>
      </c>
      <c r="M24" s="17">
        <v>154000</v>
      </c>
      <c r="N24" s="17"/>
      <c r="O24" s="17">
        <f>SUM(L24-M24)</f>
        <v>357000</v>
      </c>
      <c r="P24" s="65" t="s">
        <v>71</v>
      </c>
    </row>
    <row r="25" spans="1:17" s="102" customFormat="1" ht="24.95" customHeight="1" x14ac:dyDescent="0.25">
      <c r="A25" s="91" t="s">
        <v>68</v>
      </c>
      <c r="B25" s="92"/>
      <c r="C25" s="92" t="s">
        <v>122</v>
      </c>
      <c r="D25" s="93"/>
      <c r="E25" s="94"/>
      <c r="F25" s="95"/>
      <c r="G25" s="96"/>
      <c r="H25" s="97"/>
      <c r="I25" s="98"/>
      <c r="J25" s="98"/>
      <c r="K25" s="98"/>
      <c r="L25" s="35">
        <f t="shared" si="4"/>
        <v>0</v>
      </c>
      <c r="M25" s="99"/>
      <c r="N25" s="100"/>
      <c r="O25" s="99"/>
      <c r="P25" s="101"/>
    </row>
    <row r="26" spans="1:17" ht="24.95" customHeight="1" x14ac:dyDescent="0.25">
      <c r="A26" s="45" t="s">
        <v>73</v>
      </c>
      <c r="B26" s="37" t="s">
        <v>14</v>
      </c>
      <c r="C26" s="37" t="s">
        <v>124</v>
      </c>
      <c r="D26" s="9"/>
      <c r="E26" s="9"/>
      <c r="F26" s="73"/>
      <c r="G26" s="83"/>
      <c r="H26" s="73"/>
      <c r="I26" s="11">
        <f>SUM(I27:I27)</f>
        <v>106000</v>
      </c>
      <c r="J26" s="11">
        <f>SUM(J27:J27)</f>
        <v>112000</v>
      </c>
      <c r="K26" s="11">
        <f>SUM(K27:K27)</f>
        <v>108000</v>
      </c>
      <c r="L26" s="35">
        <f t="shared" si="4"/>
        <v>326000</v>
      </c>
      <c r="M26" s="11">
        <f>SUM(M27:M27)</f>
        <v>96000</v>
      </c>
      <c r="N26" s="11">
        <f>N27</f>
        <v>0</v>
      </c>
      <c r="O26" s="11">
        <f>SUM(O27:O27)</f>
        <v>230000</v>
      </c>
      <c r="P26" s="66"/>
    </row>
    <row r="27" spans="1:17" s="6" customFormat="1" ht="24.95" customHeight="1" x14ac:dyDescent="0.25">
      <c r="A27" s="46" t="s">
        <v>74</v>
      </c>
      <c r="B27" s="28"/>
      <c r="C27" s="139" t="s">
        <v>146</v>
      </c>
      <c r="D27" s="39"/>
      <c r="E27" s="26"/>
      <c r="F27" s="77" t="s">
        <v>76</v>
      </c>
      <c r="G27" s="77"/>
      <c r="H27" s="77" t="s">
        <v>75</v>
      </c>
      <c r="I27" s="27">
        <v>106000</v>
      </c>
      <c r="J27" s="27">
        <v>112000</v>
      </c>
      <c r="K27" s="27">
        <v>108000</v>
      </c>
      <c r="L27" s="35">
        <f t="shared" si="4"/>
        <v>326000</v>
      </c>
      <c r="M27" s="27">
        <v>96000</v>
      </c>
      <c r="N27" s="27"/>
      <c r="O27" s="27">
        <f>SUM(L27-M27)</f>
        <v>230000</v>
      </c>
      <c r="P27" s="71" t="s">
        <v>77</v>
      </c>
    </row>
    <row r="28" spans="1:17" ht="24.95" customHeight="1" x14ac:dyDescent="0.25">
      <c r="A28" s="45" t="s">
        <v>78</v>
      </c>
      <c r="B28" s="37" t="s">
        <v>14</v>
      </c>
      <c r="C28" s="37" t="s">
        <v>125</v>
      </c>
      <c r="D28" s="9"/>
      <c r="E28" s="9"/>
      <c r="F28" s="73"/>
      <c r="G28" s="83"/>
      <c r="H28" s="73"/>
      <c r="I28" s="11">
        <f>I29</f>
        <v>56000</v>
      </c>
      <c r="J28" s="11">
        <f>SUM(J29:J29)</f>
        <v>62000</v>
      </c>
      <c r="K28" s="11">
        <f>SUM(K29:K29)</f>
        <v>53000</v>
      </c>
      <c r="L28" s="35">
        <f t="shared" si="4"/>
        <v>171000</v>
      </c>
      <c r="M28" s="11">
        <f>SUM(M29:M29)</f>
        <v>51000</v>
      </c>
      <c r="N28" s="11">
        <f>N29</f>
        <v>0</v>
      </c>
      <c r="O28" s="11">
        <f>SUM(O29:O29)</f>
        <v>120000</v>
      </c>
      <c r="P28" s="66"/>
    </row>
    <row r="29" spans="1:17" ht="24.95" customHeight="1" x14ac:dyDescent="0.25">
      <c r="A29" s="46" t="s">
        <v>79</v>
      </c>
      <c r="B29" s="28"/>
      <c r="C29" s="139" t="s">
        <v>147</v>
      </c>
      <c r="D29" s="39"/>
      <c r="E29" s="14"/>
      <c r="F29" s="81" t="s">
        <v>55</v>
      </c>
      <c r="G29" s="77"/>
      <c r="H29" s="77" t="s">
        <v>80</v>
      </c>
      <c r="I29" s="27">
        <v>56000</v>
      </c>
      <c r="J29" s="27">
        <v>62000</v>
      </c>
      <c r="K29" s="27">
        <v>53000</v>
      </c>
      <c r="L29" s="35">
        <f t="shared" si="4"/>
        <v>171000</v>
      </c>
      <c r="M29" s="27">
        <v>51000</v>
      </c>
      <c r="N29" s="17"/>
      <c r="O29" s="17">
        <f>SUM(L29-M29)</f>
        <v>120000</v>
      </c>
      <c r="P29" s="65" t="s">
        <v>81</v>
      </c>
    </row>
    <row r="30" spans="1:17" ht="24.95" customHeight="1" x14ac:dyDescent="0.25">
      <c r="A30" s="43" t="s">
        <v>82</v>
      </c>
      <c r="B30" s="34" t="s">
        <v>14</v>
      </c>
      <c r="C30" s="34" t="s">
        <v>126</v>
      </c>
      <c r="D30" s="24"/>
      <c r="E30" s="24"/>
      <c r="F30" s="75"/>
      <c r="G30" s="85"/>
      <c r="H30" s="75"/>
      <c r="I30" s="25">
        <f>SUM(I31,I33,I35)</f>
        <v>1225000</v>
      </c>
      <c r="J30" s="25">
        <f>SUM(J31,J33,J35)</f>
        <v>1405000</v>
      </c>
      <c r="K30" s="25">
        <f>SUM(K31,K33,K35)</f>
        <v>1000000</v>
      </c>
      <c r="L30" s="35">
        <f t="shared" si="4"/>
        <v>3630000</v>
      </c>
      <c r="M30" s="25">
        <f>SUM(M31,M33,M35)</f>
        <v>3351355</v>
      </c>
      <c r="N30" s="25">
        <f>N31+N33+N35</f>
        <v>0</v>
      </c>
      <c r="O30" s="25">
        <f>O31+O33+O35</f>
        <v>2480000</v>
      </c>
      <c r="P30" s="68"/>
    </row>
    <row r="31" spans="1:17" ht="24.95" customHeight="1" x14ac:dyDescent="0.25">
      <c r="A31" s="45" t="s">
        <v>83</v>
      </c>
      <c r="B31" s="37" t="s">
        <v>14</v>
      </c>
      <c r="C31" s="37" t="s">
        <v>127</v>
      </c>
      <c r="D31" s="9"/>
      <c r="E31" s="9"/>
      <c r="F31" s="73"/>
      <c r="G31" s="83"/>
      <c r="H31" s="73"/>
      <c r="I31" s="11">
        <f>SUM(I32:I32)</f>
        <v>950000</v>
      </c>
      <c r="J31" s="11">
        <f>SUM(J32:J32)</f>
        <v>1100000</v>
      </c>
      <c r="K31" s="11">
        <f>SUM(K32:K32)</f>
        <v>800000</v>
      </c>
      <c r="L31" s="35">
        <f t="shared" si="4"/>
        <v>2850000</v>
      </c>
      <c r="M31" s="11">
        <f>SUM(M32:M32)</f>
        <v>900000</v>
      </c>
      <c r="N31" s="11">
        <f>N32</f>
        <v>0</v>
      </c>
      <c r="O31" s="11">
        <f>SUM(O32:O32)</f>
        <v>1950000</v>
      </c>
      <c r="P31" s="66"/>
    </row>
    <row r="32" spans="1:17" ht="24.95" customHeight="1" x14ac:dyDescent="0.25">
      <c r="A32" s="46" t="s">
        <v>84</v>
      </c>
      <c r="B32" s="28"/>
      <c r="C32" s="139" t="s">
        <v>148</v>
      </c>
      <c r="D32" s="39"/>
      <c r="E32" s="14"/>
      <c r="F32" s="77" t="s">
        <v>86</v>
      </c>
      <c r="G32" s="77"/>
      <c r="H32" s="77" t="s">
        <v>85</v>
      </c>
      <c r="I32" s="27">
        <v>950000</v>
      </c>
      <c r="J32" s="27">
        <v>1100000</v>
      </c>
      <c r="K32" s="27">
        <v>800000</v>
      </c>
      <c r="L32" s="35">
        <f t="shared" si="4"/>
        <v>2850000</v>
      </c>
      <c r="M32" s="27">
        <v>900000</v>
      </c>
      <c r="N32" s="17"/>
      <c r="O32" s="17">
        <f>SUM(L32-M32)</f>
        <v>1950000</v>
      </c>
      <c r="P32" s="65"/>
    </row>
    <row r="33" spans="1:17" ht="24.95" customHeight="1" x14ac:dyDescent="0.25">
      <c r="A33" s="45" t="s">
        <v>87</v>
      </c>
      <c r="B33" s="37" t="s">
        <v>14</v>
      </c>
      <c r="C33" s="103" t="s">
        <v>128</v>
      </c>
      <c r="D33" s="93"/>
      <c r="E33" s="93"/>
      <c r="F33" s="104"/>
      <c r="G33" s="105"/>
      <c r="H33" s="104"/>
      <c r="I33" s="11">
        <f>SUM(I34:I34)</f>
        <v>230000</v>
      </c>
      <c r="J33" s="11">
        <f>SUM(J34:J34)</f>
        <v>260000</v>
      </c>
      <c r="K33" s="11">
        <f>SUM(K34:K34)</f>
        <v>190000</v>
      </c>
      <c r="L33" s="35">
        <f t="shared" si="4"/>
        <v>680000</v>
      </c>
      <c r="M33" s="11">
        <f>SUM(M34:M34)</f>
        <v>220000</v>
      </c>
      <c r="N33" s="11">
        <f>N34</f>
        <v>0</v>
      </c>
      <c r="O33" s="11">
        <f>O34</f>
        <v>460000</v>
      </c>
      <c r="P33" s="66"/>
    </row>
    <row r="34" spans="1:17" ht="24.95" customHeight="1" x14ac:dyDescent="0.25">
      <c r="A34" s="46" t="s">
        <v>88</v>
      </c>
      <c r="B34" s="28"/>
      <c r="C34" s="103" t="s">
        <v>129</v>
      </c>
      <c r="D34" s="106"/>
      <c r="E34" s="93"/>
      <c r="F34" s="107"/>
      <c r="G34" s="107"/>
      <c r="H34" s="107"/>
      <c r="I34" s="27">
        <v>230000</v>
      </c>
      <c r="J34" s="27">
        <v>260000</v>
      </c>
      <c r="K34" s="27">
        <v>190000</v>
      </c>
      <c r="L34" s="35">
        <f t="shared" si="4"/>
        <v>680000</v>
      </c>
      <c r="M34" s="27">
        <v>220000</v>
      </c>
      <c r="N34" s="17"/>
      <c r="O34" s="17">
        <f>SUM(L34-M34)</f>
        <v>460000</v>
      </c>
      <c r="P34" s="65" t="s">
        <v>89</v>
      </c>
    </row>
    <row r="35" spans="1:17" ht="24.95" customHeight="1" x14ac:dyDescent="0.25">
      <c r="A35" s="45" t="s">
        <v>90</v>
      </c>
      <c r="B35" s="37" t="s">
        <v>14</v>
      </c>
      <c r="C35" s="103" t="s">
        <v>130</v>
      </c>
      <c r="D35" s="93"/>
      <c r="E35" s="93"/>
      <c r="F35" s="104"/>
      <c r="G35" s="105"/>
      <c r="H35" s="104"/>
      <c r="I35" s="11">
        <f>SUM(I36:I36)</f>
        <v>45000</v>
      </c>
      <c r="J35" s="11">
        <f>SUM(J36:J36)</f>
        <v>45000</v>
      </c>
      <c r="K35" s="11">
        <f>SUM(K36:K36)</f>
        <v>10000</v>
      </c>
      <c r="L35" s="35">
        <f t="shared" si="4"/>
        <v>100000</v>
      </c>
      <c r="M35" s="11">
        <f>SUM(M36:M55)</f>
        <v>2231355</v>
      </c>
      <c r="N35" s="11">
        <f>N36</f>
        <v>0</v>
      </c>
      <c r="O35" s="11">
        <f>O36</f>
        <v>70000</v>
      </c>
      <c r="P35" s="66"/>
    </row>
    <row r="36" spans="1:17" ht="24.95" customHeight="1" x14ac:dyDescent="0.25">
      <c r="A36" s="46" t="s">
        <v>91</v>
      </c>
      <c r="B36" s="28"/>
      <c r="C36" s="103" t="s">
        <v>131</v>
      </c>
      <c r="D36" s="106"/>
      <c r="E36" s="93"/>
      <c r="F36" s="107"/>
      <c r="G36" s="107"/>
      <c r="H36" s="107"/>
      <c r="I36" s="27">
        <v>45000</v>
      </c>
      <c r="J36" s="27">
        <v>45000</v>
      </c>
      <c r="K36" s="27">
        <v>10000</v>
      </c>
      <c r="L36" s="35">
        <f t="shared" si="4"/>
        <v>100000</v>
      </c>
      <c r="M36" s="27">
        <v>30000</v>
      </c>
      <c r="N36" s="17"/>
      <c r="O36" s="17">
        <f>SUM(L36-M36)</f>
        <v>70000</v>
      </c>
      <c r="P36" s="65" t="s">
        <v>92</v>
      </c>
    </row>
    <row r="37" spans="1:17" s="127" customFormat="1" ht="24.95" customHeight="1" x14ac:dyDescent="0.25">
      <c r="A37" s="120" t="s">
        <v>93</v>
      </c>
      <c r="B37" s="121" t="s">
        <v>14</v>
      </c>
      <c r="C37" s="140" t="s">
        <v>132</v>
      </c>
      <c r="D37" s="122"/>
      <c r="E37" s="122"/>
      <c r="F37" s="123"/>
      <c r="G37" s="124"/>
      <c r="H37" s="123"/>
      <c r="I37" s="125">
        <f>I38+I43</f>
        <v>521000</v>
      </c>
      <c r="J37" s="125">
        <f>J38+J43</f>
        <v>562000</v>
      </c>
      <c r="K37" s="125">
        <f>K38+K43</f>
        <v>511625</v>
      </c>
      <c r="L37" s="125">
        <f t="shared" si="4"/>
        <v>1594625</v>
      </c>
      <c r="M37" s="125">
        <f>M38+M43</f>
        <v>278000</v>
      </c>
      <c r="N37" s="125">
        <f>N38+N43</f>
        <v>0</v>
      </c>
      <c r="O37" s="125">
        <f>O38+O43</f>
        <v>1316625</v>
      </c>
      <c r="P37" s="126"/>
    </row>
    <row r="38" spans="1:17" ht="24.95" customHeight="1" x14ac:dyDescent="0.25">
      <c r="A38" s="44" t="s">
        <v>94</v>
      </c>
      <c r="B38" s="36" t="s">
        <v>14</v>
      </c>
      <c r="C38" s="36" t="s">
        <v>133</v>
      </c>
      <c r="D38" s="7"/>
      <c r="E38" s="7"/>
      <c r="F38" s="78"/>
      <c r="G38" s="87"/>
      <c r="H38" s="78"/>
      <c r="I38" s="8">
        <f>I39+I41</f>
        <v>421000</v>
      </c>
      <c r="J38" s="8">
        <f t="shared" ref="J38:K38" si="11">J39+J41</f>
        <v>462000</v>
      </c>
      <c r="K38" s="8">
        <f t="shared" si="11"/>
        <v>421750</v>
      </c>
      <c r="L38" s="35">
        <f t="shared" si="4"/>
        <v>1304750</v>
      </c>
      <c r="M38" s="8">
        <f>SUM(M39,M41)</f>
        <v>128000</v>
      </c>
      <c r="N38" s="8">
        <f>N39+N41</f>
        <v>0</v>
      </c>
      <c r="O38" s="8">
        <f>O39+O41</f>
        <v>1176750</v>
      </c>
      <c r="P38" s="70"/>
    </row>
    <row r="39" spans="1:17" s="119" customFormat="1" ht="24.95" customHeight="1" x14ac:dyDescent="0.25">
      <c r="A39" s="45" t="s">
        <v>95</v>
      </c>
      <c r="B39" s="37"/>
      <c r="C39" s="37" t="s">
        <v>134</v>
      </c>
      <c r="D39" s="115"/>
      <c r="E39" s="115"/>
      <c r="F39" s="83"/>
      <c r="G39" s="83"/>
      <c r="H39" s="83"/>
      <c r="I39" s="116">
        <f>SUM(I40:I40)</f>
        <v>56000</v>
      </c>
      <c r="J39" s="116">
        <f>SUM(J40:J40)</f>
        <v>62000</v>
      </c>
      <c r="K39" s="116">
        <f>SUM(K40:K40)</f>
        <v>45500</v>
      </c>
      <c r="L39" s="117">
        <f t="shared" si="4"/>
        <v>163500</v>
      </c>
      <c r="M39" s="116">
        <f>SUM(M40:M40)</f>
        <v>18000</v>
      </c>
      <c r="N39" s="116">
        <f>SUM(N40:N40)</f>
        <v>0</v>
      </c>
      <c r="O39" s="116">
        <f>SUM(O40:O40)</f>
        <v>145500</v>
      </c>
      <c r="P39" s="66"/>
      <c r="Q39" s="118"/>
    </row>
    <row r="40" spans="1:17" ht="24.95" customHeight="1" x14ac:dyDescent="0.25">
      <c r="A40" s="46" t="s">
        <v>96</v>
      </c>
      <c r="B40" s="28" t="s">
        <v>15</v>
      </c>
      <c r="C40" s="28" t="s">
        <v>135</v>
      </c>
      <c r="D40" s="13"/>
      <c r="E40" s="14"/>
      <c r="F40" s="72" t="s">
        <v>98</v>
      </c>
      <c r="G40" s="82" t="s">
        <v>32</v>
      </c>
      <c r="H40" s="79" t="s">
        <v>99</v>
      </c>
      <c r="I40" s="17">
        <v>56000</v>
      </c>
      <c r="J40" s="17">
        <v>62000</v>
      </c>
      <c r="K40" s="17">
        <v>45500</v>
      </c>
      <c r="L40" s="35">
        <f t="shared" si="4"/>
        <v>163500</v>
      </c>
      <c r="M40" s="17">
        <v>18000</v>
      </c>
      <c r="N40" s="17">
        <v>0</v>
      </c>
      <c r="O40" s="17">
        <f>SUM(L40-M40)</f>
        <v>145500</v>
      </c>
      <c r="P40" s="65" t="s">
        <v>97</v>
      </c>
      <c r="Q40" s="12"/>
    </row>
    <row r="41" spans="1:17" ht="24.95" customHeight="1" x14ac:dyDescent="0.25">
      <c r="A41" s="45" t="s">
        <v>100</v>
      </c>
      <c r="B41" s="37" t="s">
        <v>14</v>
      </c>
      <c r="C41" s="37" t="s">
        <v>136</v>
      </c>
      <c r="D41" s="9"/>
      <c r="E41" s="9"/>
      <c r="F41" s="73"/>
      <c r="G41" s="83"/>
      <c r="H41" s="73"/>
      <c r="I41" s="20">
        <f>SUM(I42:I42)</f>
        <v>365000</v>
      </c>
      <c r="J41" s="20">
        <f>SUM(J42:J42)</f>
        <v>400000</v>
      </c>
      <c r="K41" s="11">
        <f>SUM(K42:K42)</f>
        <v>376250</v>
      </c>
      <c r="L41" s="35">
        <f t="shared" si="4"/>
        <v>1141250</v>
      </c>
      <c r="M41" s="11">
        <f>SUM(M42:M42)</f>
        <v>110000</v>
      </c>
      <c r="N41" s="11">
        <f>SUM(N42:N42)</f>
        <v>0</v>
      </c>
      <c r="O41" s="11">
        <f>SUM(O42:O42)</f>
        <v>1031250</v>
      </c>
      <c r="P41" s="66"/>
      <c r="Q41" s="12"/>
    </row>
    <row r="42" spans="1:17" ht="48" customHeight="1" x14ac:dyDescent="0.25">
      <c r="A42" s="46" t="s">
        <v>150</v>
      </c>
      <c r="B42" s="28"/>
      <c r="C42" s="139" t="s">
        <v>149</v>
      </c>
      <c r="D42" s="16"/>
      <c r="E42" s="18"/>
      <c r="F42" s="79" t="s">
        <v>101</v>
      </c>
      <c r="G42" s="82" t="s">
        <v>32</v>
      </c>
      <c r="H42" s="79" t="s">
        <v>102</v>
      </c>
      <c r="I42" s="40">
        <v>365000</v>
      </c>
      <c r="J42" s="40">
        <v>400000</v>
      </c>
      <c r="K42" s="40">
        <v>376250</v>
      </c>
      <c r="L42" s="35">
        <f t="shared" si="4"/>
        <v>1141250</v>
      </c>
      <c r="M42" s="90">
        <v>110000</v>
      </c>
      <c r="N42" s="90">
        <v>0</v>
      </c>
      <c r="O42" s="90">
        <f>SUM(L42-M42)</f>
        <v>1031250</v>
      </c>
      <c r="P42" s="69" t="s">
        <v>103</v>
      </c>
    </row>
    <row r="43" spans="1:17" ht="24.95" customHeight="1" x14ac:dyDescent="0.25">
      <c r="A43" s="43" t="s">
        <v>104</v>
      </c>
      <c r="B43" s="34" t="s">
        <v>14</v>
      </c>
      <c r="C43" s="34" t="s">
        <v>137</v>
      </c>
      <c r="D43" s="24"/>
      <c r="E43" s="24"/>
      <c r="F43" s="75"/>
      <c r="G43" s="85"/>
      <c r="H43" s="75"/>
      <c r="I43" s="25">
        <f>I44+I46</f>
        <v>100000</v>
      </c>
      <c r="J43" s="25">
        <f>SUM(J44,J46)</f>
        <v>100000</v>
      </c>
      <c r="K43" s="25">
        <f>SUM(K44,K46)</f>
        <v>89875</v>
      </c>
      <c r="L43" s="35">
        <f t="shared" si="4"/>
        <v>289875</v>
      </c>
      <c r="M43" s="25">
        <f>SUM(M46,M44)</f>
        <v>150000</v>
      </c>
      <c r="N43" s="25">
        <f>SUM(N44,N46)</f>
        <v>0</v>
      </c>
      <c r="O43" s="25">
        <f>SUM(O44,O46)</f>
        <v>139875</v>
      </c>
      <c r="P43" s="68"/>
    </row>
    <row r="44" spans="1:17" ht="24.95" customHeight="1" x14ac:dyDescent="0.25">
      <c r="A44" s="45" t="s">
        <v>105</v>
      </c>
      <c r="B44" s="37" t="s">
        <v>14</v>
      </c>
      <c r="C44" s="37" t="s">
        <v>138</v>
      </c>
      <c r="D44" s="9"/>
      <c r="E44" s="9"/>
      <c r="F44" s="73"/>
      <c r="G44" s="83"/>
      <c r="H44" s="73"/>
      <c r="I44" s="11">
        <f>SUM(I45:I45)</f>
        <v>20000</v>
      </c>
      <c r="J44" s="11">
        <f>SUM(J45:J45)</f>
        <v>20000</v>
      </c>
      <c r="K44" s="11">
        <f>SUM(K45:K45)</f>
        <v>10000</v>
      </c>
      <c r="L44" s="35">
        <f t="shared" si="4"/>
        <v>50000</v>
      </c>
      <c r="M44" s="11">
        <f>SUM(M45:M45)</f>
        <v>30000</v>
      </c>
      <c r="N44" s="11">
        <f>SUM(N45:N45)</f>
        <v>0</v>
      </c>
      <c r="O44" s="11">
        <f>SUM(O45:O45)</f>
        <v>20000</v>
      </c>
      <c r="P44" s="66"/>
    </row>
    <row r="45" spans="1:17" ht="24.95" customHeight="1" x14ac:dyDescent="0.25">
      <c r="A45" s="46" t="s">
        <v>106</v>
      </c>
      <c r="B45" s="28" t="s">
        <v>16</v>
      </c>
      <c r="C45" s="51" t="s">
        <v>151</v>
      </c>
      <c r="D45" s="14"/>
      <c r="E45" s="14"/>
      <c r="F45" s="76" t="s">
        <v>98</v>
      </c>
      <c r="G45" s="86" t="s">
        <v>32</v>
      </c>
      <c r="H45" s="76" t="s">
        <v>107</v>
      </c>
      <c r="I45" s="17">
        <v>20000</v>
      </c>
      <c r="J45" s="17">
        <v>20000</v>
      </c>
      <c r="K45" s="17">
        <v>10000</v>
      </c>
      <c r="L45" s="35">
        <f t="shared" si="4"/>
        <v>50000</v>
      </c>
      <c r="M45" s="17">
        <v>30000</v>
      </c>
      <c r="N45" s="17"/>
      <c r="O45" s="17">
        <f>SUM(L45-M45)</f>
        <v>20000</v>
      </c>
      <c r="P45" s="65" t="s">
        <v>108</v>
      </c>
    </row>
    <row r="46" spans="1:17" ht="24.95" customHeight="1" x14ac:dyDescent="0.25">
      <c r="A46" s="45" t="s">
        <v>109</v>
      </c>
      <c r="B46" s="37" t="s">
        <v>14</v>
      </c>
      <c r="C46" s="37" t="s">
        <v>139</v>
      </c>
      <c r="D46" s="9"/>
      <c r="E46" s="9"/>
      <c r="F46" s="73"/>
      <c r="G46" s="83"/>
      <c r="H46" s="73"/>
      <c r="I46" s="11">
        <f>SUM(I47:I47)</f>
        <v>80000</v>
      </c>
      <c r="J46" s="11">
        <f>SUM(J47:J47)</f>
        <v>80000</v>
      </c>
      <c r="K46" s="11">
        <f>SUM(K47:K47)</f>
        <v>79875</v>
      </c>
      <c r="L46" s="35">
        <f t="shared" si="4"/>
        <v>239875</v>
      </c>
      <c r="M46" s="11">
        <f>SUM(M47:M47)</f>
        <v>120000</v>
      </c>
      <c r="N46" s="11">
        <f>SUM(N47:N47)</f>
        <v>0</v>
      </c>
      <c r="O46" s="11">
        <f>SUM(O47:O47)</f>
        <v>119875</v>
      </c>
      <c r="P46" s="66"/>
    </row>
    <row r="47" spans="1:17" ht="24.95" customHeight="1" x14ac:dyDescent="0.25">
      <c r="A47" s="46" t="s">
        <v>153</v>
      </c>
      <c r="B47" s="28"/>
      <c r="C47" s="139" t="s">
        <v>152</v>
      </c>
      <c r="D47" s="39"/>
      <c r="E47" s="14"/>
      <c r="F47" s="77" t="s">
        <v>98</v>
      </c>
      <c r="G47" s="77" t="s">
        <v>32</v>
      </c>
      <c r="H47" s="77" t="s">
        <v>110</v>
      </c>
      <c r="I47" s="17">
        <v>80000</v>
      </c>
      <c r="J47" s="17">
        <v>80000</v>
      </c>
      <c r="K47" s="17">
        <v>79875</v>
      </c>
      <c r="L47" s="35">
        <f t="shared" si="4"/>
        <v>239875</v>
      </c>
      <c r="M47" s="17">
        <v>120000</v>
      </c>
      <c r="N47" s="17"/>
      <c r="O47" s="17">
        <f>SUM(L47-M47)</f>
        <v>119875</v>
      </c>
      <c r="P47" s="65"/>
    </row>
    <row r="48" spans="1:17" x14ac:dyDescent="0.25">
      <c r="A48" s="131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3"/>
    </row>
    <row r="49" spans="1:16" s="114" customFormat="1" ht="18.75" x14ac:dyDescent="0.3">
      <c r="A49" s="110" t="s">
        <v>112</v>
      </c>
      <c r="B49" s="111"/>
      <c r="C49" s="111"/>
      <c r="D49" s="112"/>
      <c r="E49" s="112"/>
      <c r="F49" s="111"/>
      <c r="G49" s="111"/>
      <c r="H49" s="111"/>
      <c r="I49" s="113">
        <f>I37+I16+I5</f>
        <v>2597713</v>
      </c>
      <c r="J49" s="113">
        <f>J37+J16+J5</f>
        <v>2881713</v>
      </c>
      <c r="K49" s="113">
        <f>K37+K16+K5</f>
        <v>2280088</v>
      </c>
      <c r="L49" s="113">
        <f>L37+L16+L5</f>
        <v>7759514</v>
      </c>
      <c r="M49" s="113">
        <f t="shared" ref="M49:O49" si="12">M37+M16+M5</f>
        <v>1089355</v>
      </c>
      <c r="N49" s="113">
        <f t="shared" si="12"/>
        <v>0</v>
      </c>
      <c r="O49" s="113">
        <f t="shared" si="12"/>
        <v>2090159</v>
      </c>
      <c r="P49" s="112"/>
    </row>
    <row r="50" spans="1:16" x14ac:dyDescent="0.25">
      <c r="A50" s="63"/>
      <c r="B50" s="29"/>
      <c r="C50" s="29"/>
      <c r="D50" s="42"/>
      <c r="E50" s="42"/>
      <c r="F50" s="29"/>
      <c r="G50" s="29"/>
      <c r="H50" s="29"/>
      <c r="I50" s="108"/>
      <c r="J50" s="108"/>
      <c r="K50" s="108"/>
      <c r="L50" s="108"/>
      <c r="M50" s="109"/>
      <c r="N50" s="109"/>
      <c r="O50" s="109"/>
      <c r="P50" s="42"/>
    </row>
    <row r="51" spans="1:16" x14ac:dyDescent="0.25">
      <c r="A51" s="63"/>
      <c r="B51" s="29"/>
      <c r="C51" s="29"/>
      <c r="D51" s="42"/>
      <c r="E51" s="42"/>
      <c r="F51" s="29"/>
      <c r="G51" s="29"/>
      <c r="H51" s="29"/>
      <c r="I51" s="108"/>
      <c r="J51" s="108"/>
      <c r="K51" s="108"/>
      <c r="L51" s="108"/>
      <c r="M51" s="109"/>
      <c r="N51" s="109"/>
      <c r="O51" s="109"/>
      <c r="P51" s="42"/>
    </row>
    <row r="52" spans="1:16" x14ac:dyDescent="0.25">
      <c r="A52" s="63"/>
      <c r="B52" s="29"/>
      <c r="C52" s="29"/>
      <c r="D52" s="42"/>
      <c r="E52" s="42"/>
      <c r="F52" s="29"/>
      <c r="G52" s="29"/>
      <c r="H52" s="29"/>
      <c r="I52" s="108"/>
      <c r="J52" s="108"/>
      <c r="K52" s="108"/>
      <c r="L52" s="108"/>
      <c r="M52" s="109"/>
      <c r="N52" s="109"/>
      <c r="O52" s="109"/>
      <c r="P52" s="42"/>
    </row>
  </sheetData>
  <autoFilter ref="A3:Q17"/>
  <mergeCells count="10">
    <mergeCell ref="A48:P48"/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D19" sqref="D19"/>
    </sheetView>
  </sheetViews>
  <sheetFormatPr defaultRowHeight="15" x14ac:dyDescent="0.25"/>
  <cols>
    <col min="1" max="1" width="45.7109375" style="30" customWidth="1"/>
    <col min="2" max="3" width="12.28515625" style="31" customWidth="1"/>
    <col min="4" max="4" width="27.140625" style="3" customWidth="1"/>
    <col min="5" max="5" width="25.85546875" style="3" customWidth="1"/>
    <col min="6" max="6" width="50.7109375" style="31" customWidth="1"/>
    <col min="7" max="7" width="14" style="31" customWidth="1"/>
    <col min="8" max="8" width="29.5703125" style="31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 t="s">
        <v>18</v>
      </c>
      <c r="E1" s="53"/>
      <c r="F1" s="53"/>
      <c r="G1" s="53"/>
      <c r="H1" s="53"/>
    </row>
    <row r="2" spans="1:17" ht="15" customHeight="1" x14ac:dyDescent="0.25">
      <c r="A2" s="136" t="s">
        <v>19</v>
      </c>
      <c r="B2" s="137" t="s">
        <v>0</v>
      </c>
      <c r="C2" s="138" t="s">
        <v>20</v>
      </c>
      <c r="D2" s="134" t="s">
        <v>21</v>
      </c>
      <c r="E2" s="134" t="s">
        <v>22</v>
      </c>
      <c r="F2" s="134" t="s">
        <v>4</v>
      </c>
      <c r="G2" s="134" t="s">
        <v>5</v>
      </c>
      <c r="H2" s="134" t="s">
        <v>6</v>
      </c>
      <c r="I2" s="135" t="s">
        <v>7</v>
      </c>
      <c r="J2" s="135"/>
      <c r="K2" s="135"/>
      <c r="L2" s="135"/>
      <c r="M2" s="135"/>
      <c r="N2" s="135"/>
      <c r="O2" s="135"/>
      <c r="P2" s="135"/>
    </row>
    <row r="3" spans="1:17" s="5" customFormat="1" ht="45" x14ac:dyDescent="0.25">
      <c r="A3" s="136"/>
      <c r="B3" s="137"/>
      <c r="C3" s="138"/>
      <c r="D3" s="134"/>
      <c r="E3" s="134"/>
      <c r="F3" s="134"/>
      <c r="G3" s="134"/>
      <c r="H3" s="134"/>
      <c r="I3" s="61" t="s">
        <v>8</v>
      </c>
      <c r="J3" s="61" t="s">
        <v>8</v>
      </c>
      <c r="K3" s="61" t="s">
        <v>8</v>
      </c>
      <c r="L3" s="61" t="s">
        <v>9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60" t="s">
        <v>23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x14ac:dyDescent="0.25">
      <c r="A5" s="47" t="s">
        <v>24</v>
      </c>
      <c r="B5" s="28"/>
      <c r="C5" s="28"/>
      <c r="D5" s="13"/>
      <c r="E5" s="14"/>
      <c r="F5" s="15"/>
      <c r="G5" s="16"/>
      <c r="H5" s="16"/>
      <c r="I5" s="17"/>
      <c r="J5" s="17"/>
      <c r="K5" s="17"/>
      <c r="L5" s="17"/>
      <c r="M5" s="17"/>
      <c r="N5" s="17"/>
      <c r="O5" s="17"/>
      <c r="P5" s="29"/>
      <c r="Q5" s="12"/>
    </row>
    <row r="6" spans="1:17" ht="39" x14ac:dyDescent="0.25">
      <c r="A6" s="54" t="s">
        <v>25</v>
      </c>
      <c r="B6" s="28"/>
      <c r="C6" s="28"/>
      <c r="D6" s="13"/>
      <c r="E6" s="14"/>
      <c r="F6" s="15"/>
      <c r="G6" s="16"/>
      <c r="H6" s="16"/>
      <c r="I6" s="17"/>
      <c r="J6" s="17"/>
      <c r="K6" s="17"/>
      <c r="L6" s="17"/>
      <c r="M6" s="17"/>
      <c r="N6" s="17"/>
      <c r="O6" s="17"/>
      <c r="P6" s="29"/>
      <c r="Q6" s="12"/>
    </row>
    <row r="7" spans="1:17" ht="39" x14ac:dyDescent="0.25">
      <c r="A7" s="54" t="s">
        <v>26</v>
      </c>
      <c r="B7" s="28"/>
      <c r="C7" s="28"/>
      <c r="D7" s="13"/>
      <c r="E7" s="14"/>
      <c r="F7" s="15"/>
      <c r="G7" s="16"/>
      <c r="H7" s="16"/>
      <c r="I7" s="17"/>
      <c r="J7" s="17"/>
      <c r="K7" s="17"/>
      <c r="L7" s="17"/>
      <c r="M7" s="17"/>
      <c r="N7" s="17"/>
      <c r="O7" s="17"/>
      <c r="P7" s="29"/>
      <c r="Q7" s="12"/>
    </row>
    <row r="8" spans="1:17" x14ac:dyDescent="0.25">
      <c r="A8" s="46"/>
      <c r="B8" s="28"/>
      <c r="C8" s="28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29"/>
      <c r="Q8" s="12"/>
    </row>
    <row r="9" spans="1:17" x14ac:dyDescent="0.25">
      <c r="A9" s="46"/>
      <c r="B9" s="28"/>
      <c r="C9" s="28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29"/>
      <c r="Q9" s="12"/>
    </row>
    <row r="10" spans="1:17" x14ac:dyDescent="0.25">
      <c r="A10" s="46"/>
      <c r="B10" s="28"/>
      <c r="C10" s="28"/>
      <c r="D10" s="13"/>
      <c r="E10" s="14"/>
      <c r="F10" s="15"/>
      <c r="G10" s="16"/>
      <c r="H10" s="16"/>
      <c r="I10" s="17"/>
      <c r="J10" s="17"/>
      <c r="K10" s="17"/>
      <c r="L10" s="17"/>
      <c r="M10" s="17"/>
      <c r="N10" s="17"/>
      <c r="O10" s="17"/>
      <c r="P10" s="29"/>
      <c r="Q10" s="12"/>
    </row>
    <row r="11" spans="1:17" x14ac:dyDescent="0.25">
      <c r="A11" s="46"/>
      <c r="B11" s="28"/>
      <c r="C11" s="28"/>
      <c r="D11" s="13"/>
      <c r="E11" s="14"/>
      <c r="F11" s="15"/>
      <c r="G11" s="16"/>
      <c r="H11" s="16"/>
      <c r="I11" s="17"/>
      <c r="J11" s="17"/>
      <c r="K11" s="17"/>
      <c r="L11" s="17"/>
      <c r="M11" s="17"/>
      <c r="N11" s="17"/>
      <c r="O11" s="17"/>
      <c r="P11" s="29"/>
      <c r="Q11" s="12"/>
    </row>
    <row r="12" spans="1:17" x14ac:dyDescent="0.25">
      <c r="A12" s="46"/>
      <c r="B12" s="28"/>
      <c r="C12" s="28"/>
      <c r="D12" s="13"/>
      <c r="E12" s="14"/>
      <c r="F12" s="15"/>
      <c r="G12" s="16"/>
      <c r="H12" s="16"/>
      <c r="I12" s="17"/>
      <c r="J12" s="17"/>
      <c r="K12" s="17"/>
      <c r="L12" s="17"/>
      <c r="M12" s="17"/>
      <c r="N12" s="17"/>
      <c r="O12" s="17"/>
      <c r="P12" s="29"/>
      <c r="Q12" s="12"/>
    </row>
    <row r="13" spans="1:17" x14ac:dyDescent="0.25">
      <c r="A13" s="46"/>
      <c r="B13" s="28"/>
      <c r="C13" s="28"/>
      <c r="D13" s="13"/>
      <c r="E13" s="14"/>
      <c r="F13" s="15"/>
      <c r="G13" s="16"/>
      <c r="H13" s="16"/>
      <c r="I13" s="17"/>
      <c r="J13" s="17"/>
      <c r="K13" s="17"/>
      <c r="L13" s="17"/>
      <c r="M13" s="17"/>
      <c r="N13" s="17"/>
      <c r="O13" s="17"/>
      <c r="P13" s="29"/>
      <c r="Q13" s="12"/>
    </row>
    <row r="14" spans="1:17" x14ac:dyDescent="0.25">
      <c r="A14" s="46"/>
      <c r="B14" s="28"/>
      <c r="C14" s="28"/>
      <c r="D14" s="16"/>
      <c r="E14" s="18"/>
      <c r="F14" s="15"/>
      <c r="G14" s="16"/>
      <c r="H14" s="16"/>
      <c r="I14" s="19"/>
      <c r="J14" s="19"/>
      <c r="K14" s="17"/>
      <c r="L14" s="17"/>
      <c r="M14" s="17"/>
      <c r="N14" s="17"/>
      <c r="O14" s="17"/>
      <c r="P14" s="29"/>
      <c r="Q14" s="12"/>
    </row>
    <row r="15" spans="1:17" x14ac:dyDescent="0.25">
      <c r="A15" s="46"/>
      <c r="B15" s="28"/>
      <c r="C15" s="28"/>
      <c r="D15" s="39"/>
      <c r="E15" s="14"/>
      <c r="F15" s="26"/>
      <c r="G15" s="26"/>
      <c r="H15" s="26"/>
      <c r="I15" s="27"/>
      <c r="J15" s="27"/>
      <c r="K15" s="27"/>
      <c r="L15" s="27"/>
      <c r="M15" s="27"/>
      <c r="N15" s="17"/>
      <c r="O15" s="17"/>
      <c r="P15" s="42"/>
    </row>
    <row r="16" spans="1:17" x14ac:dyDescent="0.25">
      <c r="A16" s="46"/>
      <c r="B16" s="28"/>
      <c r="C16" s="28"/>
      <c r="D16" s="39"/>
      <c r="E16" s="14"/>
      <c r="F16" s="26"/>
      <c r="G16" s="26"/>
      <c r="H16" s="26"/>
      <c r="I16" s="17"/>
      <c r="J16" s="17"/>
      <c r="K16" s="17"/>
      <c r="L16" s="17"/>
      <c r="M16" s="17"/>
      <c r="N16" s="17"/>
      <c r="O16" s="17"/>
      <c r="P16" s="42"/>
    </row>
    <row r="18" spans="1:1" x14ac:dyDescent="0.25">
      <c r="A18" s="52" t="s">
        <v>17</v>
      </c>
    </row>
    <row r="19" spans="1:1" ht="64.5" x14ac:dyDescent="0.25">
      <c r="A19" s="55" t="s">
        <v>27</v>
      </c>
    </row>
  </sheetData>
  <autoFilter ref="A3:Q16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D6D265706D4D8F9646769D680B8B" ma:contentTypeVersion="12" ma:contentTypeDescription="Create a new document." ma:contentTypeScope="" ma:versionID="60569a7c4be9d9127cf32df2aecc2e8c">
  <xsd:schema xmlns:xsd="http://www.w3.org/2001/XMLSchema" xmlns:xs="http://www.w3.org/2001/XMLSchema" xmlns:p="http://schemas.microsoft.com/office/2006/metadata/properties" xmlns:ns2="4886a274-b8d5-457a-967b-a7b64b5e56f8" xmlns:ns3="8464edab-ba1a-4cda-973a-00bfd7592d13" xmlns:ns4="de777af5-75c5-4059-8842-b3ca2d118c77" targetNamespace="http://schemas.microsoft.com/office/2006/metadata/properties" ma:root="true" ma:fieldsID="aea36670aa848ae59e4b85b3f8cfa8a2" ns2:_="" ns3:_="" ns4:_="">
    <xsd:import namespace="4886a274-b8d5-457a-967b-a7b64b5e56f8"/>
    <xsd:import namespace="8464edab-ba1a-4cda-973a-00bfd7592d13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6a274-b8d5-457a-967b-a7b64b5e56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4edab-ba1a-4cda-973a-00bfd7592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77af5-75c5-4059-8842-b3ca2d118c77">32JKWRRJAUXM-45464422-376752</_dlc_DocId>
    <_dlc_DocIdUrl xmlns="de777af5-75c5-4059-8842-b3ca2d118c77">
      <Url>https://undp.sharepoint.com/teams/BIH/ILDP/_layouts/15/DocIdRedir.aspx?ID=32JKWRRJAUXM-45464422-376752</Url>
      <Description>32JKWRRJAUXM-45464422-376752</Description>
    </_dlc_DocIdUrl>
  </documentManagement>
</p:properties>
</file>

<file path=customXml/itemProps1.xml><?xml version="1.0" encoding="utf-8"?>
<ds:datastoreItem xmlns:ds="http://schemas.openxmlformats.org/officeDocument/2006/customXml" ds:itemID="{4173429D-120F-43CA-88B1-4178AA16E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990A9-B3CD-431B-B7D0-FBD07C8ABCB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A521E5-FDD1-4D10-818D-8A97FBB87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86a274-b8d5-457a-967b-a7b64b5e56f8"/>
    <ds:schemaRef ds:uri="8464edab-ba1a-4cda-973a-00bfd7592d13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FF7B11-FD30-4614-9F47-F9FF4950795E}">
  <ds:schemaRefs>
    <ds:schemaRef ds:uri="http://schemas.microsoft.com/office/2006/metadata/properties"/>
    <ds:schemaRef ds:uri="http://schemas.microsoft.com/office/infopath/2007/PartnerControls"/>
    <ds:schemaRef ds:uri="de777af5-75c5-4059-8842-b3ca2d118c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AP Buzim 2022-24</vt:lpstr>
      <vt:lpstr>AP Ostali dokumenti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ILDP--:</dc:creator>
  <cp:keywords/>
  <dc:description/>
  <cp:lastModifiedBy>Senad Krupić</cp:lastModifiedBy>
  <cp:revision/>
  <dcterms:created xsi:type="dcterms:W3CDTF">2020-10-20T13:24:45Z</dcterms:created>
  <dcterms:modified xsi:type="dcterms:W3CDTF">2021-09-14T08:22:23Z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0x01010011CBD6D265706D4D8F9646769D680B8B</vt:lpwstr>
  </property>
  <property fmtid="{D5CDD505-2E9C-101B-9397-08002B2CF9AE}" pid="3" name="_dlc_DocIdItemGuid">
    <vt:lpwstr>fa6c3eca-344e-4b89-b5c9-9baf6e312782</vt:lpwstr>
  </property>
</Properties>
</file>